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5180" windowHeight="9855" tabRatio="916" firstSheet="3" activeTab="15"/>
  </bookViews>
  <sheets>
    <sheet name="Zk SA3" sheetId="1" r:id="rId1"/>
    <sheet name="Zk MA3" sheetId="2" r:id="rId2"/>
    <sheet name="Zk LA3" sheetId="3" r:id="rId3"/>
    <sheet name="Zk SA3 (2)" sheetId="4" r:id="rId4"/>
    <sheet name="Zk MA3 (2)" sheetId="5" r:id="rId5"/>
    <sheet name="Zk LA3 (2)" sheetId="6" r:id="rId6"/>
    <sheet name="Zk SA2" sheetId="7" r:id="rId7"/>
    <sheet name="Zk MA2" sheetId="8" r:id="rId8"/>
    <sheet name="Zk LA2" sheetId="9" r:id="rId9"/>
    <sheet name="Zk SA2 (2)" sheetId="10" r:id="rId10"/>
    <sheet name="Zk MA2 (2)" sheetId="11" r:id="rId11"/>
    <sheet name="Zk LA2 (2)" sheetId="12" r:id="rId12"/>
    <sheet name="Zk SA1" sheetId="13" r:id="rId13"/>
    <sheet name="Zk MA1" sheetId="14" r:id="rId14"/>
    <sheet name="Zk LA1" sheetId="15" r:id="rId15"/>
    <sheet name="Zk SA1 (2)" sheetId="16" r:id="rId16"/>
    <sheet name="Zk MA1 (2)" sheetId="17" r:id="rId17"/>
    <sheet name="Zk LA1 (2)" sheetId="18" r:id="rId18"/>
  </sheets>
  <definedNames/>
  <calcPr fullCalcOnLoad="1"/>
</workbook>
</file>

<file path=xl/sharedStrings.xml><?xml version="1.0" encoding="utf-8"?>
<sst xmlns="http://schemas.openxmlformats.org/spreadsheetml/2006/main" count="1224" uniqueCount="233">
  <si>
    <t>Počet překážek:</t>
  </si>
  <si>
    <t>Den:</t>
  </si>
  <si>
    <t>Délka tratě:  m</t>
  </si>
  <si>
    <t>m</t>
  </si>
  <si>
    <t>Rozhodčí:</t>
  </si>
  <si>
    <t>Standartní čas: (s)</t>
  </si>
  <si>
    <t>s</t>
  </si>
  <si>
    <t>Maximální čas: (s)</t>
  </si>
  <si>
    <t>Postupová rychlost: (s)</t>
  </si>
  <si>
    <t>m/s</t>
  </si>
  <si>
    <t>Poř.</t>
  </si>
  <si>
    <t>Kat.</t>
  </si>
  <si>
    <t>JMÉNO:</t>
  </si>
  <si>
    <t>PES:</t>
  </si>
  <si>
    <t>PLEMENO</t>
  </si>
  <si>
    <t>OSA</t>
  </si>
  <si>
    <t>Čas</t>
  </si>
  <si>
    <t>tr.body</t>
  </si>
  <si>
    <t>Tr.bo.-čas</t>
  </si>
  <si>
    <t>Celkem</t>
  </si>
  <si>
    <t>Známka</t>
  </si>
  <si>
    <t>Pr.rychlost</t>
  </si>
  <si>
    <t>Odmít</t>
  </si>
  <si>
    <t>chyba</t>
  </si>
  <si>
    <t>Výsledková listina</t>
  </si>
  <si>
    <t>ZKOUŠKA SA1</t>
  </si>
  <si>
    <t>ZKOUŠKA MA1</t>
  </si>
  <si>
    <t>ZKOUŠKA LA1</t>
  </si>
  <si>
    <t>ZKOUŠKA SA2</t>
  </si>
  <si>
    <t>ZKOUŠKA MA2</t>
  </si>
  <si>
    <t>ZKOUŠKA LA2</t>
  </si>
  <si>
    <t>ZKOUŠKA SA3</t>
  </si>
  <si>
    <t>ZKOUŠKA MA3</t>
  </si>
  <si>
    <t>ZKOUŠKA LA3</t>
  </si>
  <si>
    <t>Zdeněk Spolek</t>
  </si>
  <si>
    <t>ZKOUŠKA SA1 - 2</t>
  </si>
  <si>
    <t>ZKOUŠKA MA1 - 2</t>
  </si>
  <si>
    <t>ZKOUŠKA LA1 - 2</t>
  </si>
  <si>
    <t>ZKOUŠKA SA2 - 2</t>
  </si>
  <si>
    <t>ZKOUŠKA MA2 - 2</t>
  </si>
  <si>
    <t>ZKOUŠKA LA2 - 2</t>
  </si>
  <si>
    <t>ZKOUŠKA SA3 - 2</t>
  </si>
  <si>
    <t>ZKOUŠKA MA3 - 2</t>
  </si>
  <si>
    <t>ZKOUŠKA LA3 - 2</t>
  </si>
  <si>
    <t>SA3</t>
  </si>
  <si>
    <t>Zuzana Nováková</t>
  </si>
  <si>
    <t>Floren Od Ptačí Skály</t>
  </si>
  <si>
    <t>KKCHS</t>
  </si>
  <si>
    <t>Pardubice - Nemošice</t>
  </si>
  <si>
    <t>Ivana Suchardová</t>
  </si>
  <si>
    <t>Lucky</t>
  </si>
  <si>
    <t>jezevčík</t>
  </si>
  <si>
    <t>Panda Praha</t>
  </si>
  <si>
    <t>Zuzana Vayhel</t>
  </si>
  <si>
    <t>Charlie</t>
  </si>
  <si>
    <t>Vendula Zíková</t>
  </si>
  <si>
    <t>Izabela Želečské vrchy</t>
  </si>
  <si>
    <t>šeltie</t>
  </si>
  <si>
    <t>PPP Jičín</t>
  </si>
  <si>
    <t>Vladimír Puchýř</t>
  </si>
  <si>
    <t>Jessi</t>
  </si>
  <si>
    <t>knírač malý</t>
  </si>
  <si>
    <t>MA3</t>
  </si>
  <si>
    <t>Petra Hamtilová</t>
  </si>
  <si>
    <t>Hannah Ithaka Bohemia</t>
  </si>
  <si>
    <t>bígl</t>
  </si>
  <si>
    <t>Vojtěch Plašek</t>
  </si>
  <si>
    <t>Anabelle Glass Bead</t>
  </si>
  <si>
    <t>PSOLA Liberec</t>
  </si>
  <si>
    <t>Jana Vodvárková</t>
  </si>
  <si>
    <t>Appetite Omega Stars</t>
  </si>
  <si>
    <t>Be happy Semily</t>
  </si>
  <si>
    <t>LA3</t>
  </si>
  <si>
    <t>Irena Kochová</t>
  </si>
  <si>
    <t>Bertík Boomerang z Betlémské pastviny</t>
  </si>
  <si>
    <t>BOC</t>
  </si>
  <si>
    <t>Agility Sultánci</t>
  </si>
  <si>
    <t>Katarína Soukupová</t>
  </si>
  <si>
    <t>Anna Sub Tilia</t>
  </si>
  <si>
    <t>Monika Vosyková</t>
  </si>
  <si>
    <t>Maggie May Cinnaberry's</t>
  </si>
  <si>
    <t>KK</t>
  </si>
  <si>
    <t>Lancelot Fitmin</t>
  </si>
  <si>
    <t>DIS</t>
  </si>
  <si>
    <t>Lomnice n.P. 21.10.2012</t>
  </si>
  <si>
    <t>SA2</t>
  </si>
  <si>
    <t>Color Concord Rapa-Nui</t>
  </si>
  <si>
    <t>Vendula Čepelková</t>
  </si>
  <si>
    <t>Jackyn</t>
  </si>
  <si>
    <t>JRT</t>
  </si>
  <si>
    <t>Agility pod Zvičinou</t>
  </si>
  <si>
    <t>Irena Dvořáková</t>
  </si>
  <si>
    <t>Anička</t>
  </si>
  <si>
    <t>francouzský buldoček</t>
  </si>
  <si>
    <t>Lenka Holubová</t>
  </si>
  <si>
    <t>Rick Brilliant Bohemia</t>
  </si>
  <si>
    <t>papillon</t>
  </si>
  <si>
    <t>Rýzmburk</t>
  </si>
  <si>
    <t>Marie Kozáková</t>
  </si>
  <si>
    <t>Cliff Brown Bohemia Hannah</t>
  </si>
  <si>
    <t>pudl toy</t>
  </si>
  <si>
    <t>Jičín</t>
  </si>
  <si>
    <t>Martin Ouředník</t>
  </si>
  <si>
    <t>Juvelirnyj Master iz Tverskoy Skazki</t>
  </si>
  <si>
    <t>Winchenzo Vico Olpemi</t>
  </si>
  <si>
    <t>ruský toy</t>
  </si>
  <si>
    <t>Jana Vacková</t>
  </si>
  <si>
    <t>Denny</t>
  </si>
  <si>
    <t>yorkšírský teriér</t>
  </si>
  <si>
    <t>Štěpánka Březinová</t>
  </si>
  <si>
    <t>Illusion Innan Černý faun</t>
  </si>
  <si>
    <t>PRT</t>
  </si>
  <si>
    <t>Veronika Kutilová</t>
  </si>
  <si>
    <t>Fee-Bee ze Zatopení chajdy</t>
  </si>
  <si>
    <t>ČHCP</t>
  </si>
  <si>
    <t>Erlink Jiříkov</t>
  </si>
  <si>
    <t>Helena Šamalová</t>
  </si>
  <si>
    <t>Julie</t>
  </si>
  <si>
    <t>boloňský psík</t>
  </si>
  <si>
    <t>Olga Víchová</t>
  </si>
  <si>
    <t>Ascha Wampair</t>
  </si>
  <si>
    <t>brabantík</t>
  </si>
  <si>
    <t>Markéta Zíková</t>
  </si>
  <si>
    <t>Chessie Creme Bohemia Vampirelli</t>
  </si>
  <si>
    <t>havanský psík</t>
  </si>
  <si>
    <t>Viki Chilíkův Odkaz</t>
  </si>
  <si>
    <t>pražský krysařík</t>
  </si>
  <si>
    <t>Count On Me of Sweet Surprise</t>
  </si>
  <si>
    <t>MA2</t>
  </si>
  <si>
    <t>Agile Ashley Foxy Dreamer</t>
  </si>
  <si>
    <t>Markéta Kokinová</t>
  </si>
  <si>
    <t>Benjí</t>
  </si>
  <si>
    <t>anglický kokršpaněl</t>
  </si>
  <si>
    <t>Laster King z Haliparku</t>
  </si>
  <si>
    <t>ČCHP</t>
  </si>
  <si>
    <t>Eva Nováková</t>
  </si>
  <si>
    <t>Líza z Karlova Hrádku</t>
  </si>
  <si>
    <t>Nový svět DKnL</t>
  </si>
  <si>
    <t>Hana Ouhrabková</t>
  </si>
  <si>
    <t>Dorota Máchalová</t>
  </si>
  <si>
    <t>kříženec</t>
  </si>
  <si>
    <t>Mimoň</t>
  </si>
  <si>
    <t>Milena Kozáková</t>
  </si>
  <si>
    <t>Rasty Černý Manekýn</t>
  </si>
  <si>
    <t>LA2</t>
  </si>
  <si>
    <t>Martina Bartoková</t>
  </si>
  <si>
    <t>Elsa Foxy Fox</t>
  </si>
  <si>
    <t>Agility klub Hradec Králové</t>
  </si>
  <si>
    <t>Michaela Fišerová</t>
  </si>
  <si>
    <t>Cherry</t>
  </si>
  <si>
    <t>AMSTAF</t>
  </si>
  <si>
    <t>Zdeňka Loužecká</t>
  </si>
  <si>
    <t>Baroness Berry Ronna Bohemia</t>
  </si>
  <si>
    <t>DK</t>
  </si>
  <si>
    <t>Mělník</t>
  </si>
  <si>
    <t>Daniela Malínská</t>
  </si>
  <si>
    <t>Blanche Sub Tilia</t>
  </si>
  <si>
    <t>Pavla Marková</t>
  </si>
  <si>
    <t>Amy</t>
  </si>
  <si>
    <t>německý boxer</t>
  </si>
  <si>
    <t>Renata Šikolová</t>
  </si>
  <si>
    <t>Adam Sub Tilia</t>
  </si>
  <si>
    <t>Vladana Šimková</t>
  </si>
  <si>
    <t>Annie Dot Hardy Horde</t>
  </si>
  <si>
    <t>Kamila Vavřincová</t>
  </si>
  <si>
    <t>Meiblees z Dašického Zátiší</t>
  </si>
  <si>
    <t>chodský pes</t>
  </si>
  <si>
    <t>Noemi Foxy Fox</t>
  </si>
  <si>
    <t>SA1</t>
  </si>
  <si>
    <t>Lenka Drbohlavová</t>
  </si>
  <si>
    <t>Ervín</t>
  </si>
  <si>
    <t>tibetský španěl</t>
  </si>
  <si>
    <t>Alena Kutíková</t>
  </si>
  <si>
    <t>Dračí odvaha Via Bohemica</t>
  </si>
  <si>
    <t>trpasličí pinč</t>
  </si>
  <si>
    <t>Olga Mařáčková</t>
  </si>
  <si>
    <t>Jack</t>
  </si>
  <si>
    <t>Lenka Špidlenová</t>
  </si>
  <si>
    <t>Leon od Prachovských skal</t>
  </si>
  <si>
    <t>šiperka</t>
  </si>
  <si>
    <t>Barbora Štefanová</t>
  </si>
  <si>
    <t>Hugo</t>
  </si>
  <si>
    <t>bišonek</t>
  </si>
  <si>
    <t>Veronika Tobolková</t>
  </si>
  <si>
    <t>Jameson Perla z Polabí</t>
  </si>
  <si>
    <t>Probluz</t>
  </si>
  <si>
    <t>MA1</t>
  </si>
  <si>
    <t>Julie Kovácsová</t>
  </si>
  <si>
    <t>Dundee Killers Hole</t>
  </si>
  <si>
    <t>Bon Aquarel Whiskey &amp; Rye Bon Aquarel</t>
  </si>
  <si>
    <t>ISCWT</t>
  </si>
  <si>
    <t>Martin Rohr</t>
  </si>
  <si>
    <t>Howard Dark Cloud</t>
  </si>
  <si>
    <t>pudl</t>
  </si>
  <si>
    <t>Tomáš Rohr</t>
  </si>
  <si>
    <t>Alan Partut Hill</t>
  </si>
  <si>
    <t>Martin Hušek</t>
  </si>
  <si>
    <t>Indy Gold Ria-Henria</t>
  </si>
  <si>
    <t>Iveta Štejfová</t>
  </si>
  <si>
    <t>Šaron</t>
  </si>
  <si>
    <t>Enýska</t>
  </si>
  <si>
    <t>LA1</t>
  </si>
  <si>
    <t>Lillian Krásná Louka</t>
  </si>
  <si>
    <t>Kateřina Rážová</t>
  </si>
  <si>
    <t>Dare To Dream Great Lady</t>
  </si>
  <si>
    <t>AUO</t>
  </si>
  <si>
    <t>Kateřina Provazníková</t>
  </si>
  <si>
    <t>A-Bára Libušský brouček</t>
  </si>
  <si>
    <t>Agility Klub Hradec Králové</t>
  </si>
  <si>
    <t>Eldor The Brave Teschiro</t>
  </si>
  <si>
    <t>Eliška Singerová</t>
  </si>
  <si>
    <t>Gremlin Gardy Tennant</t>
  </si>
  <si>
    <t>Lada Špidlenová</t>
  </si>
  <si>
    <t>Colin Farrell Tender Flesh</t>
  </si>
  <si>
    <t>Zuzana Soukupová</t>
  </si>
  <si>
    <t>Carin Czech Imp</t>
  </si>
  <si>
    <t>Sultánci Havlovice</t>
  </si>
  <si>
    <t>Jitka Šámalová</t>
  </si>
  <si>
    <t>Mazlik</t>
  </si>
  <si>
    <t>Růžena Tylšová</t>
  </si>
  <si>
    <t>Sendy</t>
  </si>
  <si>
    <t>Kateřina Veinlichová</t>
  </si>
  <si>
    <t>Beauty Angie ze Štokova</t>
  </si>
  <si>
    <t>AKE</t>
  </si>
  <si>
    <t>Věra Kašparová</t>
  </si>
  <si>
    <t>Argo z Majklovy zahrady</t>
  </si>
  <si>
    <t>Veronika Zikmundová</t>
  </si>
  <si>
    <t>Dastyn</t>
  </si>
  <si>
    <t>Martina Jelínková</t>
  </si>
  <si>
    <t>Timmy</t>
  </si>
  <si>
    <t>BOT</t>
  </si>
  <si>
    <t>Vacek Ivan</t>
  </si>
  <si>
    <t>Apache Slunce Křížlic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</si>
</sst>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Bookman Old Style"/>
      <family val="1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2" xfId="0" applyFont="1" applyFill="1" applyBorder="1" applyAlignment="1">
      <alignment/>
    </xf>
    <xf numFmtId="0" fontId="16" fillId="33" borderId="14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right"/>
    </xf>
    <xf numFmtId="2" fontId="17" fillId="33" borderId="10" xfId="0" applyNumberFormat="1" applyFont="1" applyFill="1" applyBorder="1" applyAlignment="1">
      <alignment horizontal="right"/>
    </xf>
    <xf numFmtId="0" fontId="17" fillId="33" borderId="15" xfId="0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31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18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155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45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155/45</f>
        <v>3.4444444444444446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44</v>
      </c>
      <c r="C9" s="42" t="s">
        <v>53</v>
      </c>
      <c r="D9" s="42" t="s">
        <v>54</v>
      </c>
      <c r="E9" s="42" t="s">
        <v>47</v>
      </c>
      <c r="F9" s="42"/>
      <c r="G9" s="27"/>
      <c r="H9" s="27"/>
      <c r="I9" s="28">
        <v>39.69</v>
      </c>
      <c r="J9" s="29">
        <f>IF(G9=3,"DIS",IF(G9&lt;=2,G9*5+H9*5))</f>
        <v>0</v>
      </c>
      <c r="K9" s="30">
        <f>IF(J9="DIS","DIS",IF(I9&gt;$H$5,"DIS",IF(I9&gt;$H$4,I9-$H$4,0)))</f>
        <v>0</v>
      </c>
      <c r="L9" s="30">
        <f>IF(K9="DIS","DIS",IF(J9="DIS","DIS",J9+K9))</f>
        <v>0</v>
      </c>
      <c r="M9" s="31" t="str">
        <f>IF(L9&lt;=5.99,"V",IF(L9&lt;=15.99,"VD",IF(L9&lt;=25.99,"D",IF(L9&gt;=26,"BO",IF(L9="DIS","DIS",0)))))</f>
        <v>V</v>
      </c>
      <c r="N9" s="32">
        <f>IF(L9="DIS",0,$H$3/I9)</f>
        <v>3.905265810027715</v>
      </c>
    </row>
    <row r="10" spans="1:14" ht="12.75">
      <c r="A10" s="26">
        <v>2</v>
      </c>
      <c r="B10" s="42" t="s">
        <v>44</v>
      </c>
      <c r="C10" s="42" t="s">
        <v>45</v>
      </c>
      <c r="D10" s="42" t="s">
        <v>46</v>
      </c>
      <c r="E10" s="42" t="s">
        <v>47</v>
      </c>
      <c r="F10" s="42" t="s">
        <v>48</v>
      </c>
      <c r="G10" s="27"/>
      <c r="H10" s="27"/>
      <c r="I10" s="28">
        <v>43.16</v>
      </c>
      <c r="J10" s="29">
        <f>IF(G10=3,"DIS",IF(G10&lt;=2,G10*5+H10*5))</f>
        <v>0</v>
      </c>
      <c r="K10" s="30">
        <f>IF(J10="DIS","DIS",IF(I10&gt;$H$5,"DIS",IF(I10&gt;$H$4,I10-$H$4,0)))</f>
        <v>0</v>
      </c>
      <c r="L10" s="30">
        <f>IF(K10="DIS","DIS",IF(J10="DIS","DIS",J10+K10))</f>
        <v>0</v>
      </c>
      <c r="M10" s="31" t="str">
        <f>IF(L10&lt;=5.99,"V",IF(L10&lt;=15.99,"VD",IF(L10&lt;=25.99,"D",IF(L10&gt;=26,"BO",IF(L10="DIS","DIS",0)))))</f>
        <v>V</v>
      </c>
      <c r="N10" s="32">
        <f>IF(L10="DIS",0,$H$3/I10)</f>
        <v>3.591288229842447</v>
      </c>
    </row>
    <row r="11" spans="1:14" ht="12.75">
      <c r="A11" s="26">
        <v>3</v>
      </c>
      <c r="B11" s="42" t="s">
        <v>44</v>
      </c>
      <c r="C11" s="42" t="s">
        <v>59</v>
      </c>
      <c r="D11" s="42" t="s">
        <v>60</v>
      </c>
      <c r="E11" s="42" t="s">
        <v>61</v>
      </c>
      <c r="F11" s="42"/>
      <c r="G11" s="33"/>
      <c r="H11" s="33">
        <v>1</v>
      </c>
      <c r="I11" s="34">
        <v>41.71</v>
      </c>
      <c r="J11" s="10">
        <f>IF(G11=3,"DIS",IF(G11&lt;=2,G11*5+H11*5))</f>
        <v>5</v>
      </c>
      <c r="K11" s="11">
        <f>IF(J11="DIS","DIS",IF(I11&gt;$H$5,"DIS",IF(I11&gt;$H$4,I11-$H$4,0)))</f>
        <v>0</v>
      </c>
      <c r="L11" s="11">
        <f>IF(K11="DIS","DIS",IF(J11="DIS","DIS",J11+K11))</f>
        <v>5</v>
      </c>
      <c r="M11" s="35" t="str">
        <f>IF(L11&lt;=5.99,"V",IF(L11&lt;=15.99,"VD",IF(L11&lt;=25.99,"D",IF(L11&gt;=26,"BO",IF(L11="DIS","DIS",0)))))</f>
        <v>V</v>
      </c>
      <c r="N11" s="12">
        <f>IF(L11="DIS",0,$H$3/I11)</f>
        <v>3.716135219371853</v>
      </c>
    </row>
    <row r="12" spans="1:14" ht="12.75">
      <c r="A12" s="26">
        <v>4</v>
      </c>
      <c r="B12" s="42" t="s">
        <v>44</v>
      </c>
      <c r="C12" s="42" t="s">
        <v>49</v>
      </c>
      <c r="D12" s="42" t="s">
        <v>50</v>
      </c>
      <c r="E12" s="42" t="s">
        <v>51</v>
      </c>
      <c r="F12" s="42" t="s">
        <v>52</v>
      </c>
      <c r="G12" s="27"/>
      <c r="H12" s="27"/>
      <c r="I12" s="28"/>
      <c r="J12" s="29" t="s">
        <v>83</v>
      </c>
      <c r="K12" s="30" t="str">
        <f>IF(J12="DIS","DIS",IF(I12&gt;$H$5,"DIS",IF(I12&gt;$H$4,I12-$H$4,0)))</f>
        <v>DIS</v>
      </c>
      <c r="L12" s="30" t="str">
        <f>IF(K12="DIS","DIS",IF(J12="DIS","DIS",J12+K12))</f>
        <v>DIS</v>
      </c>
      <c r="M12" s="31" t="str">
        <f>IF(L12&lt;=5.99,"V",IF(L12&lt;=15.99,"VD",IF(L12&lt;=25.99,"D",IF(L12&gt;=26,"BO",IF(L12="DIS","DIS",0)))))</f>
        <v>BO</v>
      </c>
      <c r="N12" s="32">
        <f>IF(L12="DIS",0,$H$3/I12)</f>
        <v>0</v>
      </c>
    </row>
    <row r="13" spans="1:14" ht="12.75">
      <c r="A13" s="26">
        <v>5</v>
      </c>
      <c r="B13" s="42" t="s">
        <v>44</v>
      </c>
      <c r="C13" s="42" t="s">
        <v>55</v>
      </c>
      <c r="D13" s="42" t="s">
        <v>56</v>
      </c>
      <c r="E13" s="42" t="s">
        <v>57</v>
      </c>
      <c r="F13" s="42" t="s">
        <v>58</v>
      </c>
      <c r="G13" s="27"/>
      <c r="H13" s="27"/>
      <c r="I13" s="28"/>
      <c r="J13" s="29" t="s">
        <v>83</v>
      </c>
      <c r="K13" s="30" t="str">
        <f>IF(J13="DIS","DIS",IF(I13&gt;$H$5,"DIS",IF(I13&gt;$H$4,I13-$H$4,0)))</f>
        <v>DIS</v>
      </c>
      <c r="L13" s="30" t="str">
        <f>IF(K13="DIS","DIS",IF(J13="DIS","DIS",J13+K13))</f>
        <v>DIS</v>
      </c>
      <c r="M13" s="31" t="str">
        <f>IF(L13&lt;=5.99,"V",IF(L13&lt;=15.99,"VD",IF(L13&lt;=25.99,"D",IF(L13&gt;=26,"BO",IF(L13="DIS","DIS",0)))))</f>
        <v>BO</v>
      </c>
      <c r="N13" s="32">
        <f>IF(L13="DIS",0,$H$3/I13)</f>
        <v>0</v>
      </c>
    </row>
    <row r="14" spans="1:15" ht="12.75">
      <c r="A14" s="18"/>
      <c r="B14" s="19"/>
      <c r="C14" s="7"/>
      <c r="D14" s="7"/>
      <c r="E14" s="7"/>
      <c r="F14" s="7"/>
      <c r="G14" s="18"/>
      <c r="H14" s="18"/>
      <c r="I14" s="18"/>
      <c r="J14" s="18"/>
      <c r="K14" s="18"/>
      <c r="L14" s="18"/>
      <c r="M14" s="18"/>
      <c r="N14" s="18"/>
      <c r="O14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38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18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155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48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80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155/48</f>
        <v>3.2291666666666665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85</v>
      </c>
      <c r="C9" s="42" t="s">
        <v>94</v>
      </c>
      <c r="D9" s="42" t="s">
        <v>95</v>
      </c>
      <c r="E9" s="42" t="s">
        <v>96</v>
      </c>
      <c r="F9" s="42" t="s">
        <v>97</v>
      </c>
      <c r="G9" s="27"/>
      <c r="H9" s="27"/>
      <c r="I9" s="28">
        <v>34.37</v>
      </c>
      <c r="J9" s="29">
        <f>IF(G9=3,"DIS",IF(G9&lt;=2,G9*5+H9*5))</f>
        <v>0</v>
      </c>
      <c r="K9" s="30">
        <f>IF(J9="DIS","DIS",IF(I9&gt;$H$5,"DIS",IF(I9&gt;$H$4,I9-$H$4,0)))</f>
        <v>0</v>
      </c>
      <c r="L9" s="30">
        <f>IF(K9="DIS","DIS",IF(J9="DIS","DIS",J9+K9))</f>
        <v>0</v>
      </c>
      <c r="M9" s="31" t="str">
        <f>IF(L9&lt;=5.99,"V",IF(L9&lt;=15.99,"VD",IF(L9&lt;=25.99,"D",IF(L9&gt;=26,"BO",IF(L9="DIS","DIS",0)))))</f>
        <v>V</v>
      </c>
      <c r="N9" s="32">
        <f>IF(L9="DIS",0,$H$3/I9)</f>
        <v>4.509746872272331</v>
      </c>
    </row>
    <row r="10" spans="1:14" ht="12.75">
      <c r="A10" s="26">
        <v>2</v>
      </c>
      <c r="B10" s="42" t="s">
        <v>85</v>
      </c>
      <c r="C10" s="42" t="s">
        <v>119</v>
      </c>
      <c r="D10" s="42" t="s">
        <v>120</v>
      </c>
      <c r="E10" s="42" t="s">
        <v>121</v>
      </c>
      <c r="F10" s="42" t="s">
        <v>58</v>
      </c>
      <c r="G10" s="27"/>
      <c r="H10" s="27"/>
      <c r="I10" s="28">
        <v>38.96</v>
      </c>
      <c r="J10" s="29">
        <f>IF(G10=3,"DIS",IF(G10&lt;=2,G10*5+H10*5))</f>
        <v>0</v>
      </c>
      <c r="K10" s="30">
        <f>IF(J10="DIS","DIS",IF(I10&gt;$H$5,"DIS",IF(I10&gt;$H$4,I10-$H$4,0)))</f>
        <v>0</v>
      </c>
      <c r="L10" s="30">
        <f>IF(K10="DIS","DIS",IF(J10="DIS","DIS",J10+K10))</f>
        <v>0</v>
      </c>
      <c r="M10" s="31" t="str">
        <f>IF(L10&lt;=5.99,"V",IF(L10&lt;=15.99,"VD",IF(L10&lt;=25.99,"D",IF(L10&gt;=26,"BO",IF(L10="DIS","DIS",0)))))</f>
        <v>V</v>
      </c>
      <c r="N10" s="32">
        <f>IF(L10="DIS",0,$H$3/I10)</f>
        <v>3.9784394250513344</v>
      </c>
    </row>
    <row r="11" spans="1:14" ht="12.75">
      <c r="A11" s="26">
        <v>3</v>
      </c>
      <c r="B11" s="42" t="s">
        <v>85</v>
      </c>
      <c r="C11" s="42" t="s">
        <v>98</v>
      </c>
      <c r="D11" s="42" t="s">
        <v>99</v>
      </c>
      <c r="E11" s="42" t="s">
        <v>100</v>
      </c>
      <c r="F11" s="42" t="s">
        <v>101</v>
      </c>
      <c r="G11" s="33"/>
      <c r="H11" s="33"/>
      <c r="I11" s="34">
        <v>43.78</v>
      </c>
      <c r="J11" s="10">
        <f>IF(G11=3,"DIS",IF(G11&lt;=2,G11*5+H11*5))</f>
        <v>0</v>
      </c>
      <c r="K11" s="11">
        <f>IF(J11="DIS","DIS",IF(I11&gt;$H$5,"DIS",IF(I11&gt;$H$4,I11-$H$4,0)))</f>
        <v>0</v>
      </c>
      <c r="L11" s="11">
        <f>IF(K11="DIS","DIS",IF(J11="DIS","DIS",J11+K11))</f>
        <v>0</v>
      </c>
      <c r="M11" s="35" t="str">
        <f>IF(L11&lt;=5.99,"V",IF(L11&lt;=15.99,"VD",IF(L11&lt;=25.99,"D",IF(L11&gt;=26,"BO",IF(L11="DIS","DIS",0)))))</f>
        <v>V</v>
      </c>
      <c r="N11" s="12">
        <f>IF(L11="DIS",0,$H$3/I11)</f>
        <v>3.540429419826405</v>
      </c>
    </row>
    <row r="12" spans="1:14" ht="12.75">
      <c r="A12" s="26">
        <v>4</v>
      </c>
      <c r="B12" s="42" t="s">
        <v>85</v>
      </c>
      <c r="C12" s="42" t="s">
        <v>102</v>
      </c>
      <c r="D12" s="42" t="s">
        <v>125</v>
      </c>
      <c r="E12" s="42" t="s">
        <v>126</v>
      </c>
      <c r="F12" s="42" t="s">
        <v>68</v>
      </c>
      <c r="G12" s="27"/>
      <c r="H12" s="27"/>
      <c r="I12" s="28">
        <v>48.15</v>
      </c>
      <c r="J12" s="29">
        <f>IF(G12=3,"DIS",IF(G12&lt;=2,G12*5+H12*5))</f>
        <v>0</v>
      </c>
      <c r="K12" s="30">
        <f>IF(J12="DIS","DIS",IF(I12&gt;$H$5,"DIS",IF(I12&gt;$H$4,I12-$H$4,0)))</f>
        <v>0.14999999999999858</v>
      </c>
      <c r="L12" s="30">
        <f>IF(K12="DIS","DIS",IF(J12="DIS","DIS",J12+K12))</f>
        <v>0.14999999999999858</v>
      </c>
      <c r="M12" s="31" t="str">
        <f>IF(L12&lt;=5.99,"V",IF(L12&lt;=15.99,"VD",IF(L12&lt;=25.99,"D",IF(L12&gt;=26,"BO",IF(L12="DIS","DIS",0)))))</f>
        <v>V</v>
      </c>
      <c r="N12" s="32">
        <f>IF(L12="DIS",0,$H$3/I12)</f>
        <v>3.2191069574247146</v>
      </c>
    </row>
    <row r="13" spans="1:14" ht="12.75">
      <c r="A13" s="26">
        <v>5</v>
      </c>
      <c r="B13" s="42" t="s">
        <v>85</v>
      </c>
      <c r="C13" s="42" t="s">
        <v>112</v>
      </c>
      <c r="D13" s="42" t="s">
        <v>113</v>
      </c>
      <c r="E13" s="42" t="s">
        <v>114</v>
      </c>
      <c r="F13" s="42" t="s">
        <v>115</v>
      </c>
      <c r="G13" s="27"/>
      <c r="H13" s="27"/>
      <c r="I13" s="28">
        <v>49.15</v>
      </c>
      <c r="J13" s="29">
        <f>IF(G13=3,"DIS",IF(G13&lt;=2,G13*5+H13*5))</f>
        <v>0</v>
      </c>
      <c r="K13" s="30">
        <f>IF(J13="DIS","DIS",IF(I13&gt;$H$5,"DIS",IF(I13&gt;$H$4,I13-$H$4,0)))</f>
        <v>1.1499999999999986</v>
      </c>
      <c r="L13" s="30">
        <f>IF(K13="DIS","DIS",IF(J13="DIS","DIS",J13+K13))</f>
        <v>1.1499999999999986</v>
      </c>
      <c r="M13" s="31" t="str">
        <f>IF(L13&lt;=5.99,"V",IF(L13&lt;=15.99,"VD",IF(L13&lt;=25.99,"D",IF(L13&gt;=26,"BO",IF(L13="DIS","DIS",0)))))</f>
        <v>V</v>
      </c>
      <c r="N13" s="32">
        <f>IF(L13="DIS",0,$H$3/I13)</f>
        <v>3.153611393692777</v>
      </c>
    </row>
    <row r="14" spans="1:14" ht="12.75">
      <c r="A14" s="26">
        <v>6</v>
      </c>
      <c r="B14" s="42" t="s">
        <v>85</v>
      </c>
      <c r="C14" s="42" t="s">
        <v>122</v>
      </c>
      <c r="D14" s="42" t="s">
        <v>123</v>
      </c>
      <c r="E14" s="42" t="s">
        <v>124</v>
      </c>
      <c r="F14" s="42" t="s">
        <v>58</v>
      </c>
      <c r="G14" s="27"/>
      <c r="H14" s="27"/>
      <c r="I14" s="28">
        <v>49.53</v>
      </c>
      <c r="J14" s="29">
        <f>IF(G14=3,"DIS",IF(G14&lt;=2,G14*5+H14*5))</f>
        <v>0</v>
      </c>
      <c r="K14" s="30">
        <f>IF(J14="DIS","DIS",IF(I14&gt;$H$5,"DIS",IF(I14&gt;$H$4,I14-$H$4,0)))</f>
        <v>1.5300000000000011</v>
      </c>
      <c r="L14" s="30">
        <f>IF(K14="DIS","DIS",IF(J14="DIS","DIS",J14+K14))</f>
        <v>1.5300000000000011</v>
      </c>
      <c r="M14" s="31" t="str">
        <f>IF(L14&lt;=5.99,"V",IF(L14&lt;=15.99,"VD",IF(L14&lt;=25.99,"D",IF(L14&gt;=26,"BO",IF(L14="DIS","DIS",0)))))</f>
        <v>V</v>
      </c>
      <c r="N14" s="32">
        <f>IF(L14="DIS",0,$H$3/I14)</f>
        <v>3.1294165152432867</v>
      </c>
    </row>
    <row r="15" spans="1:14" ht="12.75">
      <c r="A15" s="26">
        <v>7</v>
      </c>
      <c r="B15" s="42" t="s">
        <v>85</v>
      </c>
      <c r="C15" s="42" t="s">
        <v>53</v>
      </c>
      <c r="D15" s="42" t="s">
        <v>127</v>
      </c>
      <c r="E15" s="42" t="s">
        <v>111</v>
      </c>
      <c r="F15" s="42"/>
      <c r="G15" s="27">
        <v>1</v>
      </c>
      <c r="H15" s="27">
        <v>1</v>
      </c>
      <c r="I15" s="28">
        <v>41.9</v>
      </c>
      <c r="J15" s="29">
        <f>IF(G15=3,"DIS",IF(G15&lt;=2,G15*5+H15*5))</f>
        <v>10</v>
      </c>
      <c r="K15" s="30">
        <f>IF(J15="DIS","DIS",IF(I15&gt;$H$5,"DIS",IF(I15&gt;$H$4,I15-$H$4,0)))</f>
        <v>0</v>
      </c>
      <c r="L15" s="30">
        <f>IF(K15="DIS","DIS",IF(J15="DIS","DIS",J15+K15))</f>
        <v>10</v>
      </c>
      <c r="M15" s="31" t="str">
        <f>IF(L15&lt;=5.99,"V",IF(L15&lt;=15.99,"VD",IF(L15&lt;=25.99,"D",IF(L15&gt;=26,"BO",IF(L15="DIS","DIS",0)))))</f>
        <v>VD</v>
      </c>
      <c r="N15" s="32">
        <f>IF(L15="DIS",0,$H$3/I15)</f>
        <v>3.6992840095465396</v>
      </c>
    </row>
    <row r="16" spans="1:14" ht="12.75">
      <c r="A16" s="26">
        <v>8</v>
      </c>
      <c r="B16" s="42" t="s">
        <v>85</v>
      </c>
      <c r="C16" s="42" t="s">
        <v>116</v>
      </c>
      <c r="D16" s="42" t="s">
        <v>117</v>
      </c>
      <c r="E16" s="42" t="s">
        <v>118</v>
      </c>
      <c r="F16" s="42" t="s">
        <v>58</v>
      </c>
      <c r="G16" s="27">
        <v>2</v>
      </c>
      <c r="H16" s="27"/>
      <c r="I16" s="28">
        <v>62.5</v>
      </c>
      <c r="J16" s="29">
        <f>IF(G16=3,"DIS",IF(G16&lt;=2,G16*5+H16*5))</f>
        <v>10</v>
      </c>
      <c r="K16" s="30">
        <f>IF(J16="DIS","DIS",IF(I16&gt;$H$5,"DIS",IF(I16&gt;$H$4,I16-$H$4,0)))</f>
        <v>14.5</v>
      </c>
      <c r="L16" s="30">
        <f>IF(K16="DIS","DIS",IF(J16="DIS","DIS",J16+K16))</f>
        <v>24.5</v>
      </c>
      <c r="M16" s="31" t="str">
        <f>IF(L16&lt;=5.99,"V",IF(L16&lt;=15.99,"VD",IF(L16&lt;=25.99,"D",IF(L16&gt;=26,"BO",IF(L16="DIS","DIS",0)))))</f>
        <v>D</v>
      </c>
      <c r="N16" s="32">
        <f>IF(L16="DIS",0,$H$3/I16)</f>
        <v>2.48</v>
      </c>
    </row>
    <row r="17" spans="1:14" ht="12.75">
      <c r="A17" s="26">
        <v>9</v>
      </c>
      <c r="B17" s="42" t="s">
        <v>85</v>
      </c>
      <c r="C17" s="42" t="s">
        <v>69</v>
      </c>
      <c r="D17" s="42" t="s">
        <v>86</v>
      </c>
      <c r="E17" s="42" t="s">
        <v>65</v>
      </c>
      <c r="F17" s="42" t="s">
        <v>71</v>
      </c>
      <c r="G17" s="27"/>
      <c r="H17" s="27"/>
      <c r="I17" s="28"/>
      <c r="J17" s="29" t="s">
        <v>83</v>
      </c>
      <c r="K17" s="30" t="str">
        <f>IF(J17="DIS","DIS",IF(I17&gt;$H$5,"DIS",IF(I17&gt;$H$4,I17-$H$4,0)))</f>
        <v>DIS</v>
      </c>
      <c r="L17" s="30" t="str">
        <f>IF(K17="DIS","DIS",IF(J17="DIS","DIS",J17+K17))</f>
        <v>DIS</v>
      </c>
      <c r="M17" s="31" t="str">
        <f>IF(L17&lt;=5.99,"V",IF(L17&lt;=15.99,"VD",IF(L17&lt;=25.99,"D",IF(L17&gt;=26,"BO",IF(L17="DIS","DIS",0)))))</f>
        <v>BO</v>
      </c>
      <c r="N17" s="32">
        <f>IF(L17="DIS",0,$H$3/I17)</f>
        <v>0</v>
      </c>
    </row>
    <row r="18" spans="1:14" ht="12.75">
      <c r="A18" s="26">
        <v>10</v>
      </c>
      <c r="B18" s="42" t="s">
        <v>85</v>
      </c>
      <c r="C18" s="42" t="s">
        <v>87</v>
      </c>
      <c r="D18" s="42" t="s">
        <v>88</v>
      </c>
      <c r="E18" s="42" t="s">
        <v>89</v>
      </c>
      <c r="F18" s="42" t="s">
        <v>90</v>
      </c>
      <c r="G18" s="27"/>
      <c r="H18" s="27"/>
      <c r="I18" s="28"/>
      <c r="J18" s="29" t="s">
        <v>83</v>
      </c>
      <c r="K18" s="30" t="str">
        <f>IF(J18="DIS","DIS",IF(I18&gt;$H$5,"DIS",IF(I18&gt;$H$4,I18-$H$4,0)))</f>
        <v>DIS</v>
      </c>
      <c r="L18" s="30" t="str">
        <f>IF(K18="DIS","DIS",IF(J18="DIS","DIS",J18+K18))</f>
        <v>DIS</v>
      </c>
      <c r="M18" s="31" t="str">
        <f>IF(L18&lt;=5.99,"V",IF(L18&lt;=15.99,"VD",IF(L18&lt;=25.99,"D",IF(L18&gt;=26,"BO",IF(L18="DIS","DIS",0)))))</f>
        <v>BO</v>
      </c>
      <c r="N18" s="32">
        <f>IF(L18="DIS",0,$H$3/I18)</f>
        <v>0</v>
      </c>
    </row>
    <row r="19" spans="1:14" ht="12.75">
      <c r="A19" s="26">
        <v>11</v>
      </c>
      <c r="B19" s="42" t="s">
        <v>85</v>
      </c>
      <c r="C19" s="42" t="s">
        <v>91</v>
      </c>
      <c r="D19" s="42" t="s">
        <v>92</v>
      </c>
      <c r="E19" s="42" t="s">
        <v>93</v>
      </c>
      <c r="F19" s="42"/>
      <c r="G19" s="27"/>
      <c r="H19" s="27"/>
      <c r="I19" s="28"/>
      <c r="J19" s="29" t="s">
        <v>83</v>
      </c>
      <c r="K19" s="30" t="str">
        <f>IF(J19="DIS","DIS",IF(I19&gt;$H$5,"DIS",IF(I19&gt;$H$4,I19-$H$4,0)))</f>
        <v>DIS</v>
      </c>
      <c r="L19" s="30" t="str">
        <f>IF(K19="DIS","DIS",IF(J19="DIS","DIS",J19+K19))</f>
        <v>DIS</v>
      </c>
      <c r="M19" s="31" t="str">
        <f>IF(L19&lt;=5.99,"V",IF(L19&lt;=15.99,"VD",IF(L19&lt;=25.99,"D",IF(L19&gt;=26,"BO",IF(L19="DIS","DIS",0)))))</f>
        <v>BO</v>
      </c>
      <c r="N19" s="32">
        <f>IF(L19="DIS",0,$H$3/I19)</f>
        <v>0</v>
      </c>
    </row>
    <row r="20" spans="1:14" ht="12.75">
      <c r="A20" s="26">
        <v>12</v>
      </c>
      <c r="B20" s="42" t="s">
        <v>85</v>
      </c>
      <c r="C20" s="42" t="s">
        <v>102</v>
      </c>
      <c r="D20" s="42" t="s">
        <v>103</v>
      </c>
      <c r="E20" s="42" t="s">
        <v>57</v>
      </c>
      <c r="F20" s="42" t="s">
        <v>68</v>
      </c>
      <c r="G20" s="27"/>
      <c r="H20" s="27"/>
      <c r="I20" s="28"/>
      <c r="J20" s="29" t="s">
        <v>83</v>
      </c>
      <c r="K20" s="30" t="str">
        <f>IF(J20="DIS","DIS",IF(I20&gt;$H$5,"DIS",IF(I20&gt;$H$4,I20-$H$4,0)))</f>
        <v>DIS</v>
      </c>
      <c r="L20" s="30" t="str">
        <f>IF(K20="DIS","DIS",IF(J20="DIS","DIS",J20+K20))</f>
        <v>DIS</v>
      </c>
      <c r="M20" s="31" t="str">
        <f>IF(L20&lt;=5.99,"V",IF(L20&lt;=15.99,"VD",IF(L20&lt;=25.99,"D",IF(L20&gt;=26,"BO",IF(L20="DIS","DIS",0)))))</f>
        <v>BO</v>
      </c>
      <c r="N20" s="32">
        <f>IF(L20="DIS",0,$H$3/I20)</f>
        <v>0</v>
      </c>
    </row>
    <row r="21" spans="1:14" ht="12.75">
      <c r="A21" s="26">
        <v>13</v>
      </c>
      <c r="B21" s="42" t="s">
        <v>85</v>
      </c>
      <c r="C21" s="42" t="s">
        <v>53</v>
      </c>
      <c r="D21" s="42" t="s">
        <v>104</v>
      </c>
      <c r="E21" s="42" t="s">
        <v>105</v>
      </c>
      <c r="F21" s="42"/>
      <c r="G21" s="33"/>
      <c r="H21" s="33"/>
      <c r="I21" s="34"/>
      <c r="J21" s="10" t="s">
        <v>83</v>
      </c>
      <c r="K21" s="11" t="str">
        <f>IF(J21="DIS","DIS",IF(I21&gt;$H$5,"DIS",IF(I21&gt;$H$4,I21-$H$4,0)))</f>
        <v>DIS</v>
      </c>
      <c r="L21" s="11" t="str">
        <f>IF(K21="DIS","DIS",IF(J21="DIS","DIS",J21+K21))</f>
        <v>DIS</v>
      </c>
      <c r="M21" s="35" t="str">
        <f>IF(L21&lt;=5.99,"V",IF(L21&lt;=15.99,"VD",IF(L21&lt;=25.99,"D",IF(L21&gt;=26,"BO",IF(L21="DIS","DIS",0)))))</f>
        <v>BO</v>
      </c>
      <c r="N21" s="12">
        <f>IF(L21="DIS",0,$H$3/I21)</f>
        <v>0</v>
      </c>
    </row>
    <row r="22" spans="1:14" ht="12.75">
      <c r="A22" s="26">
        <v>14</v>
      </c>
      <c r="B22" s="42" t="s">
        <v>85</v>
      </c>
      <c r="C22" s="42" t="s">
        <v>106</v>
      </c>
      <c r="D22" s="42" t="s">
        <v>107</v>
      </c>
      <c r="E22" s="42" t="s">
        <v>108</v>
      </c>
      <c r="F22" s="42"/>
      <c r="G22" s="27"/>
      <c r="H22" s="27"/>
      <c r="I22" s="28"/>
      <c r="J22" s="29" t="s">
        <v>83</v>
      </c>
      <c r="K22" s="30" t="str">
        <f>IF(J22="DIS","DIS",IF(I22&gt;$H$5,"DIS",IF(I22&gt;$H$4,I22-$H$4,0)))</f>
        <v>DIS</v>
      </c>
      <c r="L22" s="30" t="str">
        <f>IF(K22="DIS","DIS",IF(J22="DIS","DIS",J22+K22))</f>
        <v>DIS</v>
      </c>
      <c r="M22" s="31" t="str">
        <f>IF(L22&lt;=5.99,"V",IF(L22&lt;=15.99,"VD",IF(L22&lt;=25.99,"D",IF(L22&gt;=26,"BO",IF(L22="DIS","DIS",0)))))</f>
        <v>BO</v>
      </c>
      <c r="N22" s="32">
        <f>IF(L22="DIS",0,$H$3/I22)</f>
        <v>0</v>
      </c>
    </row>
    <row r="23" spans="1:14" ht="12.75">
      <c r="A23" s="26">
        <v>15</v>
      </c>
      <c r="B23" s="42" t="s">
        <v>85</v>
      </c>
      <c r="C23" s="42" t="s">
        <v>109</v>
      </c>
      <c r="D23" s="42" t="s">
        <v>110</v>
      </c>
      <c r="E23" s="42" t="s">
        <v>111</v>
      </c>
      <c r="F23" s="42" t="s">
        <v>101</v>
      </c>
      <c r="G23" s="27"/>
      <c r="H23" s="27"/>
      <c r="I23" s="28"/>
      <c r="J23" s="29" t="s">
        <v>83</v>
      </c>
      <c r="K23" s="30" t="str">
        <f>IF(J23="DIS","DIS",IF(I23&gt;$H$5,"DIS",IF(I23&gt;$H$4,I23-$H$4,0)))</f>
        <v>DIS</v>
      </c>
      <c r="L23" s="30" t="str">
        <f>IF(K23="DIS","DIS",IF(J23="DIS","DIS",J23+K23))</f>
        <v>DIS</v>
      </c>
      <c r="M23" s="31" t="str">
        <f>IF(L23&lt;=5.99,"V",IF(L23&lt;=15.99,"VD",IF(L23&lt;=25.99,"D",IF(L23&gt;=26,"BO",IF(L23="DIS","DIS",0)))))</f>
        <v>BO</v>
      </c>
      <c r="N23" s="32">
        <f>IF(L23="DIS",0,$H$3/I23)</f>
        <v>0</v>
      </c>
    </row>
    <row r="24" spans="1:15" ht="12.75">
      <c r="A24" s="40"/>
      <c r="B24" s="19"/>
      <c r="C24" s="7"/>
      <c r="D24" s="7"/>
      <c r="E24" s="7"/>
      <c r="F24" s="7"/>
      <c r="G24" s="18"/>
      <c r="H24" s="18"/>
      <c r="I24" s="18"/>
      <c r="J24" s="36"/>
      <c r="K24" s="37"/>
      <c r="L24" s="37"/>
      <c r="M24" s="38"/>
      <c r="N24" s="39"/>
      <c r="O24" s="18"/>
    </row>
    <row r="25" spans="1:15" ht="12.75">
      <c r="A25" s="40"/>
      <c r="B25" s="19"/>
      <c r="C25" s="7"/>
      <c r="D25" s="7"/>
      <c r="E25" s="7"/>
      <c r="F25" s="7"/>
      <c r="G25" s="18"/>
      <c r="H25" s="18"/>
      <c r="I25" s="18"/>
      <c r="J25" s="36"/>
      <c r="K25" s="37"/>
      <c r="L25" s="37"/>
      <c r="M25" s="38"/>
      <c r="N25" s="39"/>
      <c r="O25" s="18"/>
    </row>
    <row r="26" spans="1:15" ht="12.75">
      <c r="A26" s="18"/>
      <c r="B26" s="19"/>
      <c r="C26" s="40"/>
      <c r="D26" s="7"/>
      <c r="E26" s="7"/>
      <c r="F26" s="7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2.75">
      <c r="A27" s="18"/>
      <c r="B27" s="19"/>
      <c r="C27" s="7"/>
      <c r="D27" s="7"/>
      <c r="E27" s="7"/>
      <c r="F27" s="7"/>
      <c r="G27" s="18"/>
      <c r="H27" s="18"/>
      <c r="I27" s="18"/>
      <c r="J27" s="18"/>
      <c r="K27" s="18"/>
      <c r="L27" s="18"/>
      <c r="M27" s="18"/>
      <c r="N27" s="18"/>
      <c r="O27" s="18"/>
    </row>
    <row r="28" spans="2:7" ht="12.75">
      <c r="B28" s="19"/>
      <c r="C28" s="7"/>
      <c r="D28" s="7"/>
      <c r="E28" s="7"/>
      <c r="F28" s="7"/>
      <c r="G28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39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18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155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48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80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155/48</f>
        <v>3.2291666666666665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4" t="s">
        <v>128</v>
      </c>
      <c r="C9" s="44" t="s">
        <v>138</v>
      </c>
      <c r="D9" s="44" t="s">
        <v>139</v>
      </c>
      <c r="E9" s="44" t="s">
        <v>140</v>
      </c>
      <c r="F9" s="44" t="s">
        <v>141</v>
      </c>
      <c r="G9" s="33"/>
      <c r="H9" s="33">
        <v>1</v>
      </c>
      <c r="I9" s="34">
        <v>35.71</v>
      </c>
      <c r="J9" s="10">
        <f>IF(G9=3,"DIS",IF(G9&lt;=2,G9*5+H9*5))</f>
        <v>5</v>
      </c>
      <c r="K9" s="11">
        <f>IF(J9="DIS","DIS",IF(I9&gt;$H$5,"DIS",IF(I9&gt;$H$4,I9-$H$4,0)))</f>
        <v>0</v>
      </c>
      <c r="L9" s="11">
        <f>IF(K9="DIS","DIS",IF(J9="DIS","DIS",J9+K9))</f>
        <v>5</v>
      </c>
      <c r="M9" s="35" t="str">
        <f>IF(L9&lt;=5.99,"V",IF(L9&lt;=15.99,"VD",IF(L9&lt;=25.99,"D",IF(L9&gt;=26,"BO",IF(L9="DIS","DIS",0)))))</f>
        <v>V</v>
      </c>
      <c r="N9" s="12">
        <f>IF(L9="DIS",0,$H$3/I9)</f>
        <v>4.3405208625035</v>
      </c>
    </row>
    <row r="10" spans="1:14" ht="12.75">
      <c r="A10" s="26">
        <v>2</v>
      </c>
      <c r="B10" s="42" t="s">
        <v>128</v>
      </c>
      <c r="C10" s="42" t="s">
        <v>112</v>
      </c>
      <c r="D10" s="42" t="s">
        <v>133</v>
      </c>
      <c r="E10" s="42" t="s">
        <v>134</v>
      </c>
      <c r="F10" s="42" t="s">
        <v>115</v>
      </c>
      <c r="G10" s="27"/>
      <c r="H10" s="27">
        <v>1</v>
      </c>
      <c r="I10" s="28">
        <v>45.5</v>
      </c>
      <c r="J10" s="29">
        <f>IF(G10=3,"DIS",IF(G10&lt;=2,G10*5+H10*5))</f>
        <v>5</v>
      </c>
      <c r="K10" s="30">
        <f>IF(J10="DIS","DIS",IF(I10&gt;$H$5,"DIS",IF(I10&gt;$H$4,I10-$H$4,0)))</f>
        <v>0</v>
      </c>
      <c r="L10" s="30">
        <f>IF(K10="DIS","DIS",IF(J10="DIS","DIS",J10+K10))</f>
        <v>5</v>
      </c>
      <c r="M10" s="31" t="str">
        <f>IF(L10&lt;=5.99,"V",IF(L10&lt;=15.99,"VD",IF(L10&lt;=25.99,"D",IF(L10&gt;=26,"BO",IF(L10="DIS","DIS",0)))))</f>
        <v>V</v>
      </c>
      <c r="N10" s="32">
        <f>IF(L10="DIS",0,$H$3/I10)</f>
        <v>3.4065934065934065</v>
      </c>
    </row>
    <row r="11" spans="1:14" ht="12.75">
      <c r="A11" s="26">
        <v>3</v>
      </c>
      <c r="B11" s="42" t="s">
        <v>128</v>
      </c>
      <c r="C11" s="42" t="s">
        <v>135</v>
      </c>
      <c r="D11" s="42" t="s">
        <v>136</v>
      </c>
      <c r="E11" s="42" t="s">
        <v>57</v>
      </c>
      <c r="F11" s="42" t="s">
        <v>137</v>
      </c>
      <c r="G11" s="27">
        <v>2</v>
      </c>
      <c r="H11" s="27"/>
      <c r="I11" s="28">
        <v>54.15</v>
      </c>
      <c r="J11" s="29">
        <f>IF(G11=3,"DIS",IF(G11&lt;=2,G11*5+H11*5))</f>
        <v>10</v>
      </c>
      <c r="K11" s="30">
        <f>IF(J11="DIS","DIS",IF(I11&gt;$H$5,"DIS",IF(I11&gt;$H$4,I11-$H$4,0)))</f>
        <v>6.149999999999999</v>
      </c>
      <c r="L11" s="30">
        <f>IF(K11="DIS","DIS",IF(J11="DIS","DIS",J11+K11))</f>
        <v>16.15</v>
      </c>
      <c r="M11" s="31" t="str">
        <f>IF(L11&lt;=5.99,"V",IF(L11&lt;=15.99,"VD",IF(L11&lt;=25.99,"D",IF(L11&gt;=26,"BO",IF(L11="DIS","DIS",0)))))</f>
        <v>D</v>
      </c>
      <c r="N11" s="32">
        <f>IF(L11="DIS",0,$H$3/I11)</f>
        <v>2.862419205909511</v>
      </c>
    </row>
    <row r="12" spans="1:14" ht="12.75">
      <c r="A12" s="26">
        <v>4</v>
      </c>
      <c r="B12" s="42" t="s">
        <v>128</v>
      </c>
      <c r="C12" s="42" t="s">
        <v>63</v>
      </c>
      <c r="D12" s="42" t="s">
        <v>129</v>
      </c>
      <c r="E12" s="42" t="s">
        <v>65</v>
      </c>
      <c r="F12" s="42" t="s">
        <v>58</v>
      </c>
      <c r="G12" s="27"/>
      <c r="H12" s="27"/>
      <c r="I12" s="28"/>
      <c r="J12" s="29" t="s">
        <v>83</v>
      </c>
      <c r="K12" s="30" t="str">
        <f>IF(J12="DIS","DIS",IF(I12&gt;$H$5,"DIS",IF(I12&gt;$H$4,I12-$H$4,0)))</f>
        <v>DIS</v>
      </c>
      <c r="L12" s="30" t="str">
        <f>IF(K12="DIS","DIS",IF(J12="DIS","DIS",J12+K12))</f>
        <v>DIS</v>
      </c>
      <c r="M12" s="31" t="str">
        <f>IF(L12&lt;=5.99,"V",IF(L12&lt;=15.99,"VD",IF(L12&lt;=25.99,"D",IF(L12&gt;=26,"BO",IF(L12="DIS","DIS",0)))))</f>
        <v>BO</v>
      </c>
      <c r="N12" s="32">
        <f>IF(L12="DIS",0,$H$3/I12)</f>
        <v>0</v>
      </c>
    </row>
    <row r="13" spans="1:14" ht="12.75">
      <c r="A13" s="26">
        <v>5</v>
      </c>
      <c r="B13" s="42" t="s">
        <v>128</v>
      </c>
      <c r="C13" s="42" t="s">
        <v>130</v>
      </c>
      <c r="D13" s="42" t="s">
        <v>131</v>
      </c>
      <c r="E13" s="42" t="s">
        <v>132</v>
      </c>
      <c r="F13" s="42"/>
      <c r="G13" s="27"/>
      <c r="H13" s="27"/>
      <c r="I13" s="28"/>
      <c r="J13" s="29" t="s">
        <v>83</v>
      </c>
      <c r="K13" s="30" t="str">
        <f>IF(J13="DIS","DIS",IF(I13&gt;$H$5,"DIS",IF(I13&gt;$H$4,I13-$H$4,0)))</f>
        <v>DIS</v>
      </c>
      <c r="L13" s="30" t="str">
        <f>IF(K13="DIS","DIS",IF(J13="DIS","DIS",J13+K13))</f>
        <v>DIS</v>
      </c>
      <c r="M13" s="31" t="str">
        <f>IF(L13&lt;=5.99,"V",IF(L13&lt;=15.99,"VD",IF(L13&lt;=25.99,"D",IF(L13&gt;=26,"BO",IF(L13="DIS","DIS",0)))))</f>
        <v>BO</v>
      </c>
      <c r="N13" s="32">
        <f>IF(L13="DIS",0,$H$3/I13)</f>
        <v>0</v>
      </c>
    </row>
    <row r="14" spans="1:14" ht="13.5" thickBot="1">
      <c r="A14" s="26">
        <v>6</v>
      </c>
      <c r="B14" s="45" t="s">
        <v>128</v>
      </c>
      <c r="C14" s="45" t="s">
        <v>142</v>
      </c>
      <c r="D14" s="45" t="s">
        <v>143</v>
      </c>
      <c r="E14" s="45" t="s">
        <v>140</v>
      </c>
      <c r="F14" s="45" t="s">
        <v>101</v>
      </c>
      <c r="G14" s="27"/>
      <c r="H14" s="27"/>
      <c r="I14" s="28"/>
      <c r="J14" s="29" t="s">
        <v>83</v>
      </c>
      <c r="K14" s="30" t="str">
        <f>IF(J14="DIS","DIS",IF(I14&gt;$H$5,"DIS",IF(I14&gt;$H$4,I14-$H$4,0)))</f>
        <v>DIS</v>
      </c>
      <c r="L14" s="30" t="str">
        <f>IF(K14="DIS","DIS",IF(J14="DIS","DIS",J14+K14))</f>
        <v>DIS</v>
      </c>
      <c r="M14" s="31" t="str">
        <f>IF(L14&lt;=5.99,"V",IF(L14&lt;=15.99,"VD",IF(L14&lt;=25.99,"D",IF(L14&gt;=26,"BO",IF(L14="DIS","DIS",0)))))</f>
        <v>BO</v>
      </c>
      <c r="N14" s="32">
        <f>IF(L14="DIS",0,$H$3/I14)</f>
        <v>0</v>
      </c>
    </row>
    <row r="15" spans="1:15" ht="13.5" thickTop="1">
      <c r="A15" s="40"/>
      <c r="B15" s="19"/>
      <c r="C15" s="7"/>
      <c r="D15" s="7"/>
      <c r="E15" s="7"/>
      <c r="F15" s="7"/>
      <c r="G15" s="18"/>
      <c r="H15" s="18"/>
      <c r="I15" s="18"/>
      <c r="J15" s="36"/>
      <c r="K15" s="37"/>
      <c r="L15" s="37"/>
      <c r="M15" s="38"/>
      <c r="N15" s="39"/>
      <c r="O15" s="18"/>
    </row>
    <row r="16" spans="1:15" ht="12.75">
      <c r="A16" s="18"/>
      <c r="B16" s="19"/>
      <c r="C16" s="40"/>
      <c r="D16" s="7"/>
      <c r="E16" s="7"/>
      <c r="F16" s="7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2.75">
      <c r="A17" s="18"/>
      <c r="B17" s="19"/>
      <c r="C17" s="7"/>
      <c r="D17" s="7"/>
      <c r="E17" s="7"/>
      <c r="F17" s="7"/>
      <c r="G17" s="18"/>
      <c r="H17" s="18"/>
      <c r="I17" s="18"/>
      <c r="J17" s="18"/>
      <c r="K17" s="18"/>
      <c r="L17" s="18"/>
      <c r="M17" s="18"/>
      <c r="N17" s="18"/>
      <c r="O17" s="18"/>
    </row>
    <row r="18" spans="2:7" ht="12.75">
      <c r="B18" s="19"/>
      <c r="C18" s="7"/>
      <c r="D18" s="7"/>
      <c r="E18" s="7"/>
      <c r="F18" s="7"/>
      <c r="G18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40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18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155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48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80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155/48</f>
        <v>3.2291666666666665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t="s">
        <v>144</v>
      </c>
      <c r="C9" t="s">
        <v>162</v>
      </c>
      <c r="D9" t="s">
        <v>163</v>
      </c>
      <c r="E9" t="s">
        <v>75</v>
      </c>
      <c r="G9" s="33">
        <v>1</v>
      </c>
      <c r="H9" s="33"/>
      <c r="I9" s="34">
        <v>40.4</v>
      </c>
      <c r="J9" s="10">
        <v>5</v>
      </c>
      <c r="K9" s="11">
        <f>IF(J9="DIS","DIS",IF(I9&gt;$H$5,"DIS",IF(I9&gt;$H$4,I9-$H$4,0)))</f>
        <v>0</v>
      </c>
      <c r="L9" s="11">
        <f>IF(K9="DIS","DIS",IF(J9="DIS","DIS",J9+K9))</f>
        <v>5</v>
      </c>
      <c r="M9" s="35" t="str">
        <f>IF(L9&lt;=5.99,"V",IF(L9&lt;=15.99,"VD",IF(L9&lt;=25.99,"D",IF(L9&gt;=26,"BO",IF(L9="DIS","DIS",0)))))</f>
        <v>V</v>
      </c>
      <c r="N9" s="12">
        <f>IF(L9="DIS",0,$H$3/I9)</f>
        <v>3.836633663366337</v>
      </c>
    </row>
    <row r="10" spans="1:14" ht="12.75">
      <c r="A10" s="26">
        <v>2</v>
      </c>
      <c r="B10" t="s">
        <v>144</v>
      </c>
      <c r="C10" t="s">
        <v>164</v>
      </c>
      <c r="D10" t="s">
        <v>165</v>
      </c>
      <c r="E10" t="s">
        <v>166</v>
      </c>
      <c r="F10" t="s">
        <v>58</v>
      </c>
      <c r="G10" s="27">
        <v>1</v>
      </c>
      <c r="H10" s="27"/>
      <c r="I10" s="28">
        <v>50.46</v>
      </c>
      <c r="J10" s="29">
        <f>IF(G10=3,"DIS",IF(G10&lt;=2,G10*5+H10*5))</f>
        <v>5</v>
      </c>
      <c r="K10" s="30">
        <f>IF(J10="DIS","DIS",IF(I10&gt;$H$5,"DIS",IF(I10&gt;$H$4,I10-$H$4,0)))</f>
        <v>2.460000000000001</v>
      </c>
      <c r="L10" s="30">
        <f>IF(K10="DIS","DIS",IF(J10="DIS","DIS",J10+K10))</f>
        <v>7.460000000000001</v>
      </c>
      <c r="M10" s="31" t="str">
        <f>IF(L10&lt;=5.99,"V",IF(L10&lt;=15.99,"VD",IF(L10&lt;=25.99,"D",IF(L10&gt;=26,"BO",IF(L10="DIS","DIS",0)))))</f>
        <v>VD</v>
      </c>
      <c r="N10" s="32">
        <f>IF(L10="DIS",0,$H$3/I10)</f>
        <v>3.071739992072929</v>
      </c>
    </row>
    <row r="11" spans="1:14" ht="12.75">
      <c r="A11" s="26">
        <v>3</v>
      </c>
      <c r="B11" t="s">
        <v>144</v>
      </c>
      <c r="C11" t="s">
        <v>145</v>
      </c>
      <c r="D11" t="s">
        <v>167</v>
      </c>
      <c r="E11" t="s">
        <v>75</v>
      </c>
      <c r="F11" t="s">
        <v>147</v>
      </c>
      <c r="G11" s="27">
        <v>1</v>
      </c>
      <c r="H11" s="27">
        <v>1</v>
      </c>
      <c r="I11" s="28">
        <v>37.75</v>
      </c>
      <c r="J11" s="29">
        <f>IF(G11=3,"DIS",IF(G11&lt;=2,G11*5+H11*5))</f>
        <v>10</v>
      </c>
      <c r="K11" s="30">
        <f>IF(J11="DIS","DIS",IF(I11&gt;$H$5,"DIS",IF(I11&gt;$H$4,I11-$H$4,0)))</f>
        <v>0</v>
      </c>
      <c r="L11" s="30">
        <f>IF(K11="DIS","DIS",IF(J11="DIS","DIS",J11+K11))</f>
        <v>10</v>
      </c>
      <c r="M11" s="31" t="str">
        <f>IF(L11&lt;=5.99,"V",IF(L11&lt;=15.99,"VD",IF(L11&lt;=25.99,"D",IF(L11&gt;=26,"BO",IF(L11="DIS","DIS",0)))))</f>
        <v>VD</v>
      </c>
      <c r="N11" s="32">
        <f>IF(L11="DIS",0,$H$3/I11)</f>
        <v>4.105960264900662</v>
      </c>
    </row>
    <row r="12" spans="1:14" ht="12.75">
      <c r="A12" s="26">
        <v>4</v>
      </c>
      <c r="B12" t="s">
        <v>144</v>
      </c>
      <c r="C12" t="s">
        <v>148</v>
      </c>
      <c r="D12" t="s">
        <v>149</v>
      </c>
      <c r="E12" t="s">
        <v>150</v>
      </c>
      <c r="F12" t="s">
        <v>58</v>
      </c>
      <c r="G12" s="27">
        <v>1</v>
      </c>
      <c r="H12" s="27">
        <v>1</v>
      </c>
      <c r="I12" s="28">
        <v>45.28</v>
      </c>
      <c r="J12" s="29">
        <f>IF(G12=3,"DIS",IF(G12&lt;=2,G12*5+H12*5))</f>
        <v>10</v>
      </c>
      <c r="K12" s="30">
        <f>IF(J12="DIS","DIS",IF(I12&gt;$H$5,"DIS",IF(I12&gt;$H$4,I12-$H$4,0)))</f>
        <v>0</v>
      </c>
      <c r="L12" s="30">
        <f>IF(K12="DIS","DIS",IF(J12="DIS","DIS",J12+K12))</f>
        <v>10</v>
      </c>
      <c r="M12" s="31" t="str">
        <f>IF(L12&lt;=5.99,"V",IF(L12&lt;=15.99,"VD",IF(L12&lt;=25.99,"D",IF(L12&gt;=26,"BO",IF(L12="DIS","DIS",0)))))</f>
        <v>VD</v>
      </c>
      <c r="N12" s="32">
        <f>IF(L12="DIS",0,$H$3/I12)</f>
        <v>3.4231448763250882</v>
      </c>
    </row>
    <row r="13" spans="1:14" ht="12.75">
      <c r="A13" s="26">
        <v>5</v>
      </c>
      <c r="B13" t="s">
        <v>144</v>
      </c>
      <c r="C13" t="s">
        <v>151</v>
      </c>
      <c r="D13" t="s">
        <v>152</v>
      </c>
      <c r="E13" t="s">
        <v>153</v>
      </c>
      <c r="F13" t="s">
        <v>154</v>
      </c>
      <c r="G13" s="27">
        <v>2</v>
      </c>
      <c r="H13" s="27">
        <v>2</v>
      </c>
      <c r="I13" s="28">
        <v>52.93</v>
      </c>
      <c r="J13" s="29">
        <f>IF(G13=3,"DIS",IF(G13&lt;=2,G13*5+H13*5))</f>
        <v>20</v>
      </c>
      <c r="K13" s="30">
        <f>IF(J13="DIS","DIS",IF(I13&gt;$H$5,"DIS",IF(I13&gt;$H$4,I13-$H$4,0)))</f>
        <v>4.93</v>
      </c>
      <c r="L13" s="30">
        <f>IF(K13="DIS","DIS",IF(J13="DIS","DIS",J13+K13))</f>
        <v>24.93</v>
      </c>
      <c r="M13" s="31" t="str">
        <f>IF(L13&lt;=5.99,"V",IF(L13&lt;=15.99,"VD",IF(L13&lt;=25.99,"D",IF(L13&gt;=26,"BO",IF(L13="DIS","DIS",0)))))</f>
        <v>D</v>
      </c>
      <c r="N13" s="32">
        <f>IF(L13="DIS",0,$H$3/I13)</f>
        <v>2.9283959947099945</v>
      </c>
    </row>
    <row r="14" spans="1:14" ht="12.75">
      <c r="A14" s="26">
        <v>6</v>
      </c>
      <c r="B14" t="s">
        <v>144</v>
      </c>
      <c r="C14" t="s">
        <v>145</v>
      </c>
      <c r="D14" t="s">
        <v>146</v>
      </c>
      <c r="E14" t="s">
        <v>75</v>
      </c>
      <c r="F14" t="s">
        <v>147</v>
      </c>
      <c r="G14" s="27"/>
      <c r="H14" s="27"/>
      <c r="I14" s="28"/>
      <c r="J14" s="29" t="s">
        <v>83</v>
      </c>
      <c r="K14" s="30" t="str">
        <f>IF(J14="DIS","DIS",IF(I14&gt;$H$5,"DIS",IF(I14&gt;$H$4,I14-$H$4,0)))</f>
        <v>DIS</v>
      </c>
      <c r="L14" s="30" t="str">
        <f>IF(K14="DIS","DIS",IF(J14="DIS","DIS",J14+K14))</f>
        <v>DIS</v>
      </c>
      <c r="M14" s="31" t="str">
        <f>IF(L14&lt;=5.99,"V",IF(L14&lt;=15.99,"VD",IF(L14&lt;=25.99,"D",IF(L14&gt;=26,"BO",IF(L14="DIS","DIS",0)))))</f>
        <v>BO</v>
      </c>
      <c r="N14" s="32">
        <f>IF(L14="DIS",0,$H$3/I14)</f>
        <v>0</v>
      </c>
    </row>
    <row r="15" spans="1:14" ht="12.75">
      <c r="A15" s="26">
        <v>7</v>
      </c>
      <c r="B15" t="s">
        <v>144</v>
      </c>
      <c r="C15" t="s">
        <v>155</v>
      </c>
      <c r="D15" t="s">
        <v>156</v>
      </c>
      <c r="E15" t="s">
        <v>75</v>
      </c>
      <c r="G15" s="27"/>
      <c r="H15" s="27"/>
      <c r="I15" s="28"/>
      <c r="J15" s="29" t="s">
        <v>83</v>
      </c>
      <c r="K15" s="30" t="str">
        <f>IF(J15="DIS","DIS",IF(I15&gt;$H$5,"DIS",IF(I15&gt;$H$4,I15-$H$4,0)))</f>
        <v>DIS</v>
      </c>
      <c r="L15" s="30" t="str">
        <f>IF(K15="DIS","DIS",IF(J15="DIS","DIS",J15+K15))</f>
        <v>DIS</v>
      </c>
      <c r="M15" s="31" t="str">
        <f>IF(L15&lt;=5.99,"V",IF(L15&lt;=15.99,"VD",IF(L15&lt;=25.99,"D",IF(L15&gt;=26,"BO",IF(L15="DIS","DIS",0)))))</f>
        <v>BO</v>
      </c>
      <c r="N15" s="32">
        <f>IF(L15="DIS",0,$H$3/I15)</f>
        <v>0</v>
      </c>
    </row>
    <row r="16" spans="1:14" ht="12.75">
      <c r="A16" s="26">
        <v>8</v>
      </c>
      <c r="B16" t="s">
        <v>144</v>
      </c>
      <c r="C16" t="s">
        <v>157</v>
      </c>
      <c r="D16" t="s">
        <v>158</v>
      </c>
      <c r="E16" t="s">
        <v>159</v>
      </c>
      <c r="G16" s="33"/>
      <c r="H16" s="33"/>
      <c r="I16" s="34"/>
      <c r="J16" s="10" t="s">
        <v>83</v>
      </c>
      <c r="K16" s="11" t="str">
        <f>IF(J16="DIS","DIS",IF(I16&gt;$H$5,"DIS",IF(I16&gt;$H$4,I16-$H$4,0)))</f>
        <v>DIS</v>
      </c>
      <c r="L16" s="11" t="str">
        <f>IF(K16="DIS","DIS",IF(J16="DIS","DIS",J16+K16))</f>
        <v>DIS</v>
      </c>
      <c r="M16" s="35" t="str">
        <f>IF(L16&lt;=5.99,"V",IF(L16&lt;=15.99,"VD",IF(L16&lt;=25.99,"D",IF(L16&gt;=26,"BO",IF(L16="DIS","DIS",0)))))</f>
        <v>BO</v>
      </c>
      <c r="N16" s="12">
        <f>IF(L16="DIS",0,$H$3/I16)</f>
        <v>0</v>
      </c>
    </row>
    <row r="17" spans="1:14" ht="12.75" customHeight="1">
      <c r="A17" s="26">
        <v>9</v>
      </c>
      <c r="B17" t="s">
        <v>144</v>
      </c>
      <c r="C17" t="s">
        <v>160</v>
      </c>
      <c r="D17" t="s">
        <v>161</v>
      </c>
      <c r="E17" t="s">
        <v>75</v>
      </c>
      <c r="G17" s="27"/>
      <c r="H17" s="27"/>
      <c r="I17" s="28"/>
      <c r="J17" s="29" t="s">
        <v>83</v>
      </c>
      <c r="K17" s="30" t="str">
        <f>IF(J17="DIS","DIS",IF(I17&gt;$H$5,"DIS",IF(I17&gt;$H$4,I17-$H$4,0)))</f>
        <v>DIS</v>
      </c>
      <c r="L17" s="30" t="str">
        <f>IF(K17="DIS","DIS",IF(J17="DIS","DIS",J17+K17))</f>
        <v>DIS</v>
      </c>
      <c r="M17" s="31" t="str">
        <f>IF(L17&lt;=5.99,"V",IF(L17&lt;=15.99,"VD",IF(L17&lt;=25.99,"D",IF(L17&gt;=26,"BO",IF(L17="DIS","DIS",0)))))</f>
        <v>BO</v>
      </c>
      <c r="N17" s="32">
        <f>IF(L17="DIS",0,$H$3/I17)</f>
        <v>0</v>
      </c>
    </row>
    <row r="18" spans="1:15" ht="12.75">
      <c r="A18" s="18"/>
      <c r="B18" s="19"/>
      <c r="C18" s="7"/>
      <c r="D18" s="7"/>
      <c r="E18" s="7"/>
      <c r="F18" s="7"/>
      <c r="G18" s="18"/>
      <c r="H18" s="18"/>
      <c r="I18" s="18"/>
      <c r="J18" s="18"/>
      <c r="K18" s="18"/>
      <c r="L18" s="18"/>
      <c r="M18" s="18"/>
      <c r="N18" s="18"/>
      <c r="O18" s="18"/>
    </row>
    <row r="19" spans="2:7" ht="12.75">
      <c r="B19" s="19"/>
      <c r="C19" s="7"/>
      <c r="D19" s="7"/>
      <c r="E19" s="7"/>
      <c r="F19" s="7"/>
      <c r="G19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25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17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140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48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140/48</f>
        <v>2.9166666666666665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168</v>
      </c>
      <c r="C9" s="42" t="s">
        <v>177</v>
      </c>
      <c r="D9" s="42" t="s">
        <v>178</v>
      </c>
      <c r="E9" s="42" t="s">
        <v>179</v>
      </c>
      <c r="F9" s="42" t="s">
        <v>71</v>
      </c>
      <c r="G9" s="27"/>
      <c r="H9" s="27"/>
      <c r="I9" s="28">
        <v>31</v>
      </c>
      <c r="J9" s="29">
        <f>IF(G9=3,"DIS",IF(G9&lt;=2,G9*5+H9*5))</f>
        <v>0</v>
      </c>
      <c r="K9" s="30">
        <f>IF(J9="DIS","DIS",IF(I9&gt;$H$5,"DIS",IF(I9&gt;$H$4,I9-$H$4,0)))</f>
        <v>0</v>
      </c>
      <c r="L9" s="30">
        <f>IF(K9="DIS","DIS",IF(J9="DIS","DIS",J9+K9))</f>
        <v>0</v>
      </c>
      <c r="M9" s="31" t="str">
        <f>IF(L9&lt;=5.99,"V",IF(L9&lt;=15.99,"VD",IF(L9&lt;=25.99,"D",IF(L9&gt;=26,"BO",IF(L9="DIS","DIS",0)))))</f>
        <v>V</v>
      </c>
      <c r="N9" s="32">
        <f>IF(L9="DIS",0,$H$3/I9)</f>
        <v>4.516129032258065</v>
      </c>
    </row>
    <row r="10" spans="1:14" ht="12.75">
      <c r="A10" s="26">
        <v>2</v>
      </c>
      <c r="B10" s="42" t="s">
        <v>168</v>
      </c>
      <c r="C10" s="42" t="s">
        <v>175</v>
      </c>
      <c r="D10" s="42" t="s">
        <v>176</v>
      </c>
      <c r="E10" s="42" t="s">
        <v>89</v>
      </c>
      <c r="F10" s="42" t="s">
        <v>97</v>
      </c>
      <c r="G10" s="27"/>
      <c r="H10" s="27"/>
      <c r="I10" s="28">
        <v>37.4</v>
      </c>
      <c r="J10" s="29">
        <f>IF(G10=3,"DIS",IF(G10&lt;=2,G10*5+H10*5))</f>
        <v>0</v>
      </c>
      <c r="K10" s="30">
        <f>IF(J10="DIS","DIS",IF(I10&gt;$H$5,"DIS",IF(I10&gt;$H$4,I10-$H$4,0)))</f>
        <v>0</v>
      </c>
      <c r="L10" s="30">
        <f>IF(K10="DIS","DIS",IF(J10="DIS","DIS",J10+K10))</f>
        <v>0</v>
      </c>
      <c r="M10" s="31" t="str">
        <f>IF(L10&lt;=5.99,"V",IF(L10&lt;=15.99,"VD",IF(L10&lt;=25.99,"D",IF(L10&gt;=26,"BO",IF(L10="DIS","DIS",0)))))</f>
        <v>V</v>
      </c>
      <c r="N10" s="32">
        <f>IF(L10="DIS",0,$H$3/I10)</f>
        <v>3.7433155080213907</v>
      </c>
    </row>
    <row r="11" spans="1:14" ht="12.75">
      <c r="A11" s="26">
        <v>3</v>
      </c>
      <c r="B11" s="42" t="s">
        <v>168</v>
      </c>
      <c r="C11" s="42" t="s">
        <v>169</v>
      </c>
      <c r="D11" s="42" t="s">
        <v>170</v>
      </c>
      <c r="E11" s="42" t="s">
        <v>171</v>
      </c>
      <c r="F11" s="42"/>
      <c r="G11" s="27"/>
      <c r="H11" s="27"/>
      <c r="I11" s="28">
        <v>39.09</v>
      </c>
      <c r="J11" s="29">
        <f>IF(G11=3,"DIS",IF(G11&lt;=2,G11*5+H11*5))</f>
        <v>0</v>
      </c>
      <c r="K11" s="30">
        <f>IF(J11="DIS","DIS",IF(I11&gt;$H$5,"DIS",IF(I11&gt;$H$4,I11-$H$4,0)))</f>
        <v>0</v>
      </c>
      <c r="L11" s="30">
        <f>IF(K11="DIS","DIS",IF(J11="DIS","DIS",J11+K11))</f>
        <v>0</v>
      </c>
      <c r="M11" s="31" t="str">
        <f>IF(L11&lt;=5.99,"V",IF(L11&lt;=15.99,"VD",IF(L11&lt;=25.99,"D",IF(L11&gt;=26,"BO",IF(L11="DIS","DIS",0)))))</f>
        <v>V</v>
      </c>
      <c r="N11" s="32">
        <f>IF(L11="DIS",0,$H$3/I11)</f>
        <v>3.581478639038117</v>
      </c>
    </row>
    <row r="12" spans="1:14" ht="12.75">
      <c r="A12" s="26">
        <v>4</v>
      </c>
      <c r="B12" s="42" t="s">
        <v>168</v>
      </c>
      <c r="C12" s="42" t="s">
        <v>183</v>
      </c>
      <c r="D12" s="42" t="s">
        <v>184</v>
      </c>
      <c r="E12" s="42" t="s">
        <v>57</v>
      </c>
      <c r="F12" s="42" t="s">
        <v>185</v>
      </c>
      <c r="G12" s="27">
        <v>1</v>
      </c>
      <c r="H12" s="27"/>
      <c r="I12" s="28">
        <v>36</v>
      </c>
      <c r="J12" s="29">
        <f>IF(G12=3,"DIS",IF(G12&lt;=2,G12*5+H12*5))</f>
        <v>5</v>
      </c>
      <c r="K12" s="30">
        <f>IF(J12="DIS","DIS",IF(I12&gt;$H$5,"DIS",IF(I12&gt;$H$4,I12-$H$4,0)))</f>
        <v>0</v>
      </c>
      <c r="L12" s="30">
        <f>IF(K12="DIS","DIS",IF(J12="DIS","DIS",J12+K12))</f>
        <v>5</v>
      </c>
      <c r="M12" s="31" t="str">
        <f>IF(L12&lt;=5.99,"V",IF(L12&lt;=15.99,"VD",IF(L12&lt;=25.99,"D",IF(L12&gt;=26,"BO",IF(L12="DIS","DIS",0)))))</f>
        <v>V</v>
      </c>
      <c r="N12" s="32">
        <f>IF(L12="DIS",0,$H$3/I12)</f>
        <v>3.888888888888889</v>
      </c>
    </row>
    <row r="13" spans="1:14" ht="12.75">
      <c r="A13" s="26">
        <v>5</v>
      </c>
      <c r="B13" s="42" t="s">
        <v>168</v>
      </c>
      <c r="C13" s="42" t="s">
        <v>172</v>
      </c>
      <c r="D13" s="42" t="s">
        <v>173</v>
      </c>
      <c r="E13" s="42" t="s">
        <v>174</v>
      </c>
      <c r="F13" s="42"/>
      <c r="G13" s="27">
        <v>1</v>
      </c>
      <c r="H13" s="27">
        <v>1</v>
      </c>
      <c r="I13" s="28">
        <v>40.65</v>
      </c>
      <c r="J13" s="29">
        <f>IF(G13=3,"DIS",IF(G13&lt;=2,G13*5+H13*5))</f>
        <v>10</v>
      </c>
      <c r="K13" s="30">
        <f>IF(J13="DIS","DIS",IF(I13&gt;$H$5,"DIS",IF(I13&gt;$H$4,I13-$H$4,0)))</f>
        <v>0</v>
      </c>
      <c r="L13" s="30">
        <f>IF(K13="DIS","DIS",IF(J13="DIS","DIS",J13+K13))</f>
        <v>10</v>
      </c>
      <c r="M13" s="31" t="str">
        <f>IF(L13&lt;=5.99,"V",IF(L13&lt;=15.99,"VD",IF(L13&lt;=25.99,"D",IF(L13&gt;=26,"BO",IF(L13="DIS","DIS",0)))))</f>
        <v>VD</v>
      </c>
      <c r="N13" s="32">
        <f>IF(L13="DIS",0,$H$3/I13)</f>
        <v>3.4440344403444034</v>
      </c>
    </row>
    <row r="14" spans="1:14" ht="12.75">
      <c r="A14" s="26">
        <v>6</v>
      </c>
      <c r="B14" s="42" t="s">
        <v>168</v>
      </c>
      <c r="C14" s="42" t="s">
        <v>180</v>
      </c>
      <c r="D14" s="42" t="s">
        <v>181</v>
      </c>
      <c r="E14" s="42" t="s">
        <v>182</v>
      </c>
      <c r="F14" s="42"/>
      <c r="G14" s="33"/>
      <c r="H14" s="33"/>
      <c r="I14" s="34"/>
      <c r="J14" s="10" t="s">
        <v>83</v>
      </c>
      <c r="K14" s="11" t="str">
        <f>IF(J14="DIS","DIS",IF(I14&gt;$H$5,"DIS",IF(I14&gt;$H$4,I14-$H$4,0)))</f>
        <v>DIS</v>
      </c>
      <c r="L14" s="11" t="str">
        <f>IF(K14="DIS","DIS",IF(J14="DIS","DIS",J14+K14))</f>
        <v>DIS</v>
      </c>
      <c r="M14" s="35" t="str">
        <f>IF(L14&lt;=5.99,"V",IF(L14&lt;=15.99,"VD",IF(L14&lt;=25.99,"D",IF(L14&gt;=26,"BO",IF(L14="DIS","DIS",0)))))</f>
        <v>BO</v>
      </c>
      <c r="N14" s="12">
        <f>IF(L14="DIS",0,$H$3/I14)</f>
        <v>0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26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17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140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48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140/48</f>
        <v>2.9166666666666665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186</v>
      </c>
      <c r="C9" s="42" t="s">
        <v>196</v>
      </c>
      <c r="D9" s="42" t="s">
        <v>197</v>
      </c>
      <c r="E9" s="42" t="s">
        <v>57</v>
      </c>
      <c r="F9" s="42" t="s">
        <v>185</v>
      </c>
      <c r="G9" s="33">
        <v>1</v>
      </c>
      <c r="H9" s="33"/>
      <c r="I9" s="34">
        <v>39.45</v>
      </c>
      <c r="J9" s="10">
        <f>IF(G9=3,"DIS",IF(G9&lt;=2,G9*5+H9*5))</f>
        <v>5</v>
      </c>
      <c r="K9" s="11">
        <f>IF(J9="DIS","DIS",IF(I9&gt;$H$5,"DIS",IF(I9&gt;$H$4,I9-$H$4,0)))</f>
        <v>0</v>
      </c>
      <c r="L9" s="11">
        <f>IF(K9="DIS","DIS",IF(J9="DIS","DIS",J9+K9))</f>
        <v>5</v>
      </c>
      <c r="M9" s="35" t="str">
        <f>IF(L9&lt;=5.99,"V",IF(L9&lt;=15.99,"VD",IF(L9&lt;=25.99,"D",IF(L9&gt;=26,"BO",IF(L9="DIS","DIS",0)))))</f>
        <v>V</v>
      </c>
      <c r="N9" s="12">
        <f>IF(L9="DIS",0,$H$3/I9)</f>
        <v>3.5487959442332064</v>
      </c>
    </row>
    <row r="10" spans="1:14" ht="12.75">
      <c r="A10" s="26">
        <v>2</v>
      </c>
      <c r="B10" s="42" t="s">
        <v>186</v>
      </c>
      <c r="C10" s="42" t="s">
        <v>79</v>
      </c>
      <c r="D10" s="42" t="s">
        <v>200</v>
      </c>
      <c r="E10" s="42" t="s">
        <v>57</v>
      </c>
      <c r="F10" s="42"/>
      <c r="G10" s="33">
        <v>1</v>
      </c>
      <c r="H10" s="33"/>
      <c r="I10" s="34">
        <v>43.9</v>
      </c>
      <c r="J10" s="10">
        <f>IF(G10=3,"DIS",IF(G10&lt;=2,G10*5+H10*5))</f>
        <v>5</v>
      </c>
      <c r="K10" s="11">
        <f>IF(J10="DIS","DIS",IF(I10&gt;$H$5,"DIS",IF(I10&gt;$H$4,I10-$H$4,0)))</f>
        <v>0</v>
      </c>
      <c r="L10" s="11">
        <f>IF(K10="DIS","DIS",IF(J10="DIS","DIS",J10+K10))</f>
        <v>5</v>
      </c>
      <c r="M10" s="35" t="str">
        <f>IF(L10&lt;=5.99,"V",IF(L10&lt;=15.99,"VD",IF(L10&lt;=25.99,"D",IF(L10&gt;=26,"BO",IF(L10="DIS","DIS",0)))))</f>
        <v>V</v>
      </c>
      <c r="N10" s="12">
        <f>IF(L10="DIS",0,$H$3/I10)</f>
        <v>3.1890660592255125</v>
      </c>
    </row>
    <row r="11" spans="1:14" ht="12.75">
      <c r="A11" s="26">
        <v>3</v>
      </c>
      <c r="B11" s="42" t="s">
        <v>186</v>
      </c>
      <c r="C11" s="42" t="s">
        <v>79</v>
      </c>
      <c r="D11" s="42" t="s">
        <v>189</v>
      </c>
      <c r="E11" s="42" t="s">
        <v>190</v>
      </c>
      <c r="F11" s="42"/>
      <c r="G11" s="27"/>
      <c r="H11" s="27">
        <v>1</v>
      </c>
      <c r="I11" s="28">
        <v>44.2</v>
      </c>
      <c r="J11" s="29">
        <f>IF(G11=3,"DIS",IF(G11&lt;=2,G11*5+H11*5))</f>
        <v>5</v>
      </c>
      <c r="K11" s="30">
        <f>IF(J11="DIS","DIS",IF(I11&gt;$H$5,"DIS",IF(I11&gt;$H$4,I11-$H$4,0)))</f>
        <v>0</v>
      </c>
      <c r="L11" s="30">
        <f>IF(K11="DIS","DIS",IF(J11="DIS","DIS",J11+K11))</f>
        <v>5</v>
      </c>
      <c r="M11" s="31" t="str">
        <f>IF(L11&lt;=5.99,"V",IF(L11&lt;=15.99,"VD",IF(L11&lt;=25.99,"D",IF(L11&gt;=26,"BO",IF(L11="DIS","DIS",0)))))</f>
        <v>V</v>
      </c>
      <c r="N11" s="32">
        <f>IF(L11="DIS",0,$H$3/I11)</f>
        <v>3.167420814479638</v>
      </c>
    </row>
    <row r="12" spans="1:14" ht="12.75">
      <c r="A12" s="26">
        <v>4</v>
      </c>
      <c r="B12" s="42" t="s">
        <v>186</v>
      </c>
      <c r="C12" s="42" t="s">
        <v>191</v>
      </c>
      <c r="D12" s="42" t="s">
        <v>192</v>
      </c>
      <c r="E12" s="42" t="s">
        <v>193</v>
      </c>
      <c r="F12" s="42"/>
      <c r="G12" s="27">
        <v>1</v>
      </c>
      <c r="H12" s="27">
        <v>1</v>
      </c>
      <c r="I12" s="28">
        <v>57.56</v>
      </c>
      <c r="J12" s="29">
        <f>IF(G12=3,"DIS",IF(G12&lt;=2,G12*5+H12*5))</f>
        <v>10</v>
      </c>
      <c r="K12" s="30">
        <f>IF(J12="DIS","DIS",IF(I12&gt;$H$5,"DIS",IF(I12&gt;$H$4,I12-$H$4,0)))</f>
        <v>9.560000000000002</v>
      </c>
      <c r="L12" s="30">
        <f>IF(K12="DIS","DIS",IF(J12="DIS","DIS",J12+K12))</f>
        <v>19.560000000000002</v>
      </c>
      <c r="M12" s="31" t="str">
        <f>IF(L12&lt;=5.99,"V",IF(L12&lt;=15.99,"VD",IF(L12&lt;=25.99,"D",IF(L12&gt;=26,"BO",IF(L12="DIS","DIS",0)))))</f>
        <v>D</v>
      </c>
      <c r="N12" s="32">
        <f>IF(L12="DIS",0,$H$3/I12)</f>
        <v>2.432244614315497</v>
      </c>
    </row>
    <row r="13" spans="1:14" ht="12.75">
      <c r="A13" s="26">
        <v>5</v>
      </c>
      <c r="B13" s="42" t="s">
        <v>186</v>
      </c>
      <c r="C13" s="42" t="s">
        <v>187</v>
      </c>
      <c r="D13" s="42" t="s">
        <v>188</v>
      </c>
      <c r="E13" s="42" t="s">
        <v>111</v>
      </c>
      <c r="F13" s="42" t="s">
        <v>71</v>
      </c>
      <c r="G13" s="27"/>
      <c r="H13" s="27"/>
      <c r="I13" s="28"/>
      <c r="J13" s="29" t="s">
        <v>83</v>
      </c>
      <c r="K13" s="30" t="str">
        <f>IF(J13="DIS","DIS",IF(I13&gt;$H$5,"DIS",IF(I13&gt;$H$4,I13-$H$4,0)))</f>
        <v>DIS</v>
      </c>
      <c r="L13" s="30" t="str">
        <f>IF(K13="DIS","DIS",IF(J13="DIS","DIS",J13+K13))</f>
        <v>DIS</v>
      </c>
      <c r="M13" s="31" t="str">
        <f>IF(L13&lt;=5.99,"V",IF(L13&lt;=15.99,"VD",IF(L13&lt;=25.99,"D",IF(L13&gt;=26,"BO",IF(L13="DIS","DIS",0)))))</f>
        <v>BO</v>
      </c>
      <c r="N13" s="32">
        <f>IF(L13="DIS",0,$H$3/I13)</f>
        <v>0</v>
      </c>
    </row>
    <row r="14" spans="1:14" ht="12.75">
      <c r="A14" s="26">
        <v>6</v>
      </c>
      <c r="B14" s="42" t="s">
        <v>186</v>
      </c>
      <c r="C14" s="42" t="s">
        <v>194</v>
      </c>
      <c r="D14" s="42" t="s">
        <v>195</v>
      </c>
      <c r="E14" s="42" t="s">
        <v>193</v>
      </c>
      <c r="F14" s="42"/>
      <c r="G14" s="27"/>
      <c r="H14" s="27"/>
      <c r="I14" s="28"/>
      <c r="J14" s="29" t="s">
        <v>83</v>
      </c>
      <c r="K14" s="30" t="str">
        <f>IF(J14="DIS","DIS",IF(I14&gt;$H$5,"DIS",IF(I14&gt;$H$4,I14-$H$4,0)))</f>
        <v>DIS</v>
      </c>
      <c r="L14" s="30" t="str">
        <f>IF(K14="DIS","DIS",IF(J14="DIS","DIS",J14+K14))</f>
        <v>DIS</v>
      </c>
      <c r="M14" s="31" t="str">
        <f>IF(L14&lt;=5.99,"V",IF(L14&lt;=15.99,"VD",IF(L14&lt;=25.99,"D",IF(L14&gt;=26,"BO",IF(L14="DIS","DIS",0)))))</f>
        <v>BO</v>
      </c>
      <c r="N14" s="32">
        <f>IF(L14="DIS",0,$H$3/I14)</f>
        <v>0</v>
      </c>
    </row>
    <row r="15" spans="1:14" ht="12.75">
      <c r="A15" s="26">
        <v>7</v>
      </c>
      <c r="B15" s="42" t="s">
        <v>186</v>
      </c>
      <c r="C15" s="42" t="s">
        <v>198</v>
      </c>
      <c r="D15" s="42" t="s">
        <v>199</v>
      </c>
      <c r="E15" s="42" t="s">
        <v>140</v>
      </c>
      <c r="F15" s="42" t="s">
        <v>71</v>
      </c>
      <c r="G15" s="27"/>
      <c r="H15" s="27"/>
      <c r="I15" s="28"/>
      <c r="J15" s="29" t="s">
        <v>83</v>
      </c>
      <c r="K15" s="30" t="str">
        <f>IF(J15="DIS","DIS",IF(I15&gt;$H$5,"DIS",IF(I15&gt;$H$4,I15-$H$4,0)))</f>
        <v>DIS</v>
      </c>
      <c r="L15" s="30" t="str">
        <f>IF(K15="DIS","DIS",IF(J15="DIS","DIS",J15+K15))</f>
        <v>DIS</v>
      </c>
      <c r="M15" s="31" t="str">
        <f>IF(L15&lt;=5.99,"V",IF(L15&lt;=15.99,"VD",IF(L15&lt;=25.99,"D",IF(L15&gt;=26,"BO",IF(L15="DIS","DIS",0)))))</f>
        <v>BO</v>
      </c>
      <c r="N15" s="32">
        <f>IF(L15="DIS",0,$H$3/I15)</f>
        <v>0</v>
      </c>
    </row>
    <row r="16" spans="1:14" ht="12.75">
      <c r="A16" s="26">
        <v>8</v>
      </c>
      <c r="B16" s="42" t="s">
        <v>186</v>
      </c>
      <c r="C16" s="42" t="s">
        <v>231</v>
      </c>
      <c r="D16" s="42" t="s">
        <v>232</v>
      </c>
      <c r="E16" s="42" t="s">
        <v>193</v>
      </c>
      <c r="F16" s="42"/>
      <c r="G16" s="33"/>
      <c r="H16" s="33"/>
      <c r="I16" s="34"/>
      <c r="J16" s="10" t="s">
        <v>83</v>
      </c>
      <c r="K16" s="11" t="str">
        <f>IF(J16="DIS","DIS",IF(I16&gt;'Zk SA1'!$H$5,"DIS",IF(I16&gt;'Zk SA1'!$H$4,I16-'Zk SA1'!$H$4,0)))</f>
        <v>DIS</v>
      </c>
      <c r="L16" s="11" t="str">
        <f>IF(K16="DIS","DIS",IF(J16="DIS","DIS",J16+K16))</f>
        <v>DIS</v>
      </c>
      <c r="M16" s="35" t="str">
        <f>IF(L16&lt;=5.99,"V",IF(L16&lt;=15.99,"VD",IF(L16&lt;=25.99,"D",IF(L16&gt;=26,"BO",IF(L16="DIS","DIS",0)))))</f>
        <v>BO</v>
      </c>
      <c r="N16" s="12">
        <f>IF(L16="DIS",0,'Zk SA1'!$H$3/I16)</f>
        <v>0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27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17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140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48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140/48</f>
        <v>2.9166666666666665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201</v>
      </c>
      <c r="C9" s="42" t="s">
        <v>151</v>
      </c>
      <c r="D9" s="42" t="s">
        <v>202</v>
      </c>
      <c r="E9" s="42" t="s">
        <v>81</v>
      </c>
      <c r="F9" s="42" t="s">
        <v>154</v>
      </c>
      <c r="G9" s="27">
        <v>1</v>
      </c>
      <c r="H9" s="27"/>
      <c r="I9" s="28">
        <v>39.6</v>
      </c>
      <c r="J9" s="29">
        <f>IF(G9=3,"DIS",IF(G9&lt;=2,G9*5+H9*5))</f>
        <v>5</v>
      </c>
      <c r="K9" s="30">
        <f>IF(J9="DIS","DIS",IF(I9&gt;$H$5,"DIS",IF(I9&gt;$H$4,I9-$H$4,0)))</f>
        <v>0</v>
      </c>
      <c r="L9" s="30">
        <f>IF(K9="DIS","DIS",IF(J9="DIS","DIS",J9+K9))</f>
        <v>5</v>
      </c>
      <c r="M9" s="31" t="str">
        <f>IF(L9&lt;=5.99,"V",IF(L9&lt;=15.99,"VD",IF(L9&lt;=25.99,"D",IF(L9&gt;=26,"BO",IF(L9="DIS","DIS",0)))))</f>
        <v>V</v>
      </c>
      <c r="N9" s="32">
        <f>IF(L9="DIS",0,$H$3/I9)</f>
        <v>3.535353535353535</v>
      </c>
    </row>
    <row r="10" spans="1:14" ht="12.75">
      <c r="A10" s="26">
        <v>2</v>
      </c>
      <c r="B10" s="42" t="s">
        <v>201</v>
      </c>
      <c r="C10" s="42" t="s">
        <v>219</v>
      </c>
      <c r="D10" s="42" t="s">
        <v>220</v>
      </c>
      <c r="E10" s="42" t="s">
        <v>75</v>
      </c>
      <c r="F10" s="42"/>
      <c r="G10" s="27">
        <v>1</v>
      </c>
      <c r="H10" s="27">
        <v>1</v>
      </c>
      <c r="I10" s="28">
        <v>37.65</v>
      </c>
      <c r="J10" s="29">
        <f>IF(G10=3,"DIS",IF(G10&lt;=2,G10*5+H10*5))</f>
        <v>10</v>
      </c>
      <c r="K10" s="30">
        <f>IF(J10="DIS","DIS",IF(I10&gt;$H$5,"DIS",IF(I10&gt;$H$4,I10-$H$4,0)))</f>
        <v>0</v>
      </c>
      <c r="L10" s="30">
        <f>IF(K10="DIS","DIS",IF(J10="DIS","DIS",J10+K10))</f>
        <v>10</v>
      </c>
      <c r="M10" s="31" t="str">
        <f>IF(L10&lt;=5.99,"V",IF(L10&lt;=15.99,"VD",IF(L10&lt;=25.99,"D",IF(L10&gt;=26,"BO",IF(L10="DIS","DIS",0)))))</f>
        <v>VD</v>
      </c>
      <c r="N10" s="32">
        <f>IF(L10="DIS",0,$H$3/I10)</f>
        <v>3.718459495351926</v>
      </c>
    </row>
    <row r="11" spans="1:14" ht="12.75">
      <c r="A11" s="26">
        <v>3</v>
      </c>
      <c r="B11" s="42" t="s">
        <v>201</v>
      </c>
      <c r="C11" s="42" t="s">
        <v>221</v>
      </c>
      <c r="D11" s="42" t="s">
        <v>222</v>
      </c>
      <c r="E11" s="42" t="s">
        <v>223</v>
      </c>
      <c r="F11" s="42"/>
      <c r="G11" s="27">
        <v>2</v>
      </c>
      <c r="H11" s="27"/>
      <c r="I11" s="28">
        <v>38.71</v>
      </c>
      <c r="J11" s="29">
        <f>IF(G11=3,"DIS",IF(G11&lt;=2,G11*5+H11*5))</f>
        <v>10</v>
      </c>
      <c r="K11" s="30">
        <f>IF(J11="DIS","DIS",IF(I11&gt;$H$5,"DIS",IF(I11&gt;$H$4,I11-$H$4,0)))</f>
        <v>0</v>
      </c>
      <c r="L11" s="30">
        <f>IF(K11="DIS","DIS",IF(J11="DIS","DIS",J11+K11))</f>
        <v>10</v>
      </c>
      <c r="M11" s="31" t="str">
        <f>IF(L11&lt;=5.99,"V",IF(L11&lt;=15.99,"VD",IF(L11&lt;=25.99,"D",IF(L11&gt;=26,"BO",IF(L11="DIS","DIS",0)))))</f>
        <v>VD</v>
      </c>
      <c r="N11" s="32">
        <f>IF(L11="DIS",0,$H$3/I11)</f>
        <v>3.616636528028933</v>
      </c>
    </row>
    <row r="12" spans="1:14" ht="12.75">
      <c r="A12" s="26">
        <v>4</v>
      </c>
      <c r="B12" s="42" t="s">
        <v>201</v>
      </c>
      <c r="C12" s="42" t="s">
        <v>210</v>
      </c>
      <c r="D12" s="42" t="s">
        <v>211</v>
      </c>
      <c r="E12" s="42" t="s">
        <v>75</v>
      </c>
      <c r="F12" s="42"/>
      <c r="G12" s="33">
        <v>2</v>
      </c>
      <c r="H12" s="33"/>
      <c r="I12" s="34">
        <v>51.56</v>
      </c>
      <c r="J12" s="10">
        <f>IF(G12=3,"DIS",IF(G12&lt;=2,G12*5+H12*5))</f>
        <v>10</v>
      </c>
      <c r="K12" s="11">
        <f>IF(J12="DIS","DIS",IF(I12&gt;$H$5,"DIS",IF(I12&gt;$H$4,I12-$H$4,0)))</f>
        <v>3.5600000000000023</v>
      </c>
      <c r="L12" s="11">
        <f>IF(K12="DIS","DIS",IF(J12="DIS","DIS",J12+K12))</f>
        <v>13.560000000000002</v>
      </c>
      <c r="M12" s="35" t="str">
        <f>IF(L12&lt;=5.99,"V",IF(L12&lt;=15.99,"VD",IF(L12&lt;=25.99,"D",IF(L12&gt;=26,"BO",IF(L12="DIS","DIS",0)))))</f>
        <v>VD</v>
      </c>
      <c r="N12" s="12">
        <f>IF(L12="DIS",0,$H$3/I12)</f>
        <v>2.7152831652443754</v>
      </c>
    </row>
    <row r="13" spans="1:14" ht="12.75">
      <c r="A13" s="26">
        <v>5</v>
      </c>
      <c r="B13" s="42" t="s">
        <v>201</v>
      </c>
      <c r="C13" s="42" t="s">
        <v>212</v>
      </c>
      <c r="D13" s="42" t="s">
        <v>213</v>
      </c>
      <c r="E13" s="42" t="s">
        <v>75</v>
      </c>
      <c r="F13" s="42" t="s">
        <v>71</v>
      </c>
      <c r="G13" s="27">
        <v>2</v>
      </c>
      <c r="H13" s="27"/>
      <c r="I13" s="28">
        <v>54.21</v>
      </c>
      <c r="J13" s="29">
        <f>IF(G13=3,"DIS",IF(G13&lt;=2,G13*5+H13*5))</f>
        <v>10</v>
      </c>
      <c r="K13" s="30">
        <f>IF(J13="DIS","DIS",IF(I13&gt;$H$5,"DIS",IF(I13&gt;$H$4,I13-$H$4,0)))</f>
        <v>6.210000000000001</v>
      </c>
      <c r="L13" s="30">
        <f>IF(K13="DIS","DIS",IF(J13="DIS","DIS",J13+K13))</f>
        <v>16.21</v>
      </c>
      <c r="M13" s="31" t="str">
        <f>IF(L13&lt;=5.99,"V",IF(L13&lt;=15.99,"VD",IF(L13&lt;=25.99,"D",IF(L13&gt;=26,"BO",IF(L13="DIS","DIS",0)))))</f>
        <v>D</v>
      </c>
      <c r="N13" s="32">
        <f>IF(L13="DIS",0,$H$3/I13)</f>
        <v>2.5825493451392734</v>
      </c>
    </row>
    <row r="14" spans="1:14" ht="12.75">
      <c r="A14" s="26">
        <v>6</v>
      </c>
      <c r="B14" s="42" t="s">
        <v>201</v>
      </c>
      <c r="C14" s="42" t="s">
        <v>226</v>
      </c>
      <c r="D14" s="42" t="s">
        <v>227</v>
      </c>
      <c r="E14" s="42" t="s">
        <v>75</v>
      </c>
      <c r="F14" s="42"/>
      <c r="G14" s="27">
        <v>2</v>
      </c>
      <c r="H14" s="27">
        <v>2</v>
      </c>
      <c r="I14" s="28">
        <v>49.62</v>
      </c>
      <c r="J14" s="29">
        <f>IF(G14=3,"DIS",IF(G14&lt;=2,G14*5+H14*5))</f>
        <v>20</v>
      </c>
      <c r="K14" s="30">
        <f>IF(J14="DIS","DIS",IF(I14&gt;$H$5,"DIS",IF(I14&gt;$H$4,I14-$H$4,0)))</f>
        <v>1.6199999999999974</v>
      </c>
      <c r="L14" s="30">
        <f>IF(K14="DIS","DIS",IF(J14="DIS","DIS",J14+K14))</f>
        <v>21.619999999999997</v>
      </c>
      <c r="M14" s="31" t="str">
        <f>IF(L14&lt;=5.99,"V",IF(L14&lt;=15.99,"VD",IF(L14&lt;=25.99,"D",IF(L14&gt;=26,"BO",IF(L14="DIS","DIS",0)))))</f>
        <v>D</v>
      </c>
      <c r="N14" s="32">
        <f>IF(L14="DIS",0,$H$3/I14)</f>
        <v>2.8214429665457477</v>
      </c>
    </row>
    <row r="15" spans="1:14" ht="12.75">
      <c r="A15" s="26">
        <v>7</v>
      </c>
      <c r="B15" s="42" t="s">
        <v>201</v>
      </c>
      <c r="C15" s="42" t="s">
        <v>203</v>
      </c>
      <c r="D15" s="42" t="s">
        <v>204</v>
      </c>
      <c r="E15" s="42" t="s">
        <v>205</v>
      </c>
      <c r="F15" s="42" t="s">
        <v>71</v>
      </c>
      <c r="G15" s="27"/>
      <c r="H15" s="27"/>
      <c r="I15" s="28"/>
      <c r="J15" s="29" t="s">
        <v>83</v>
      </c>
      <c r="K15" s="30" t="str">
        <f>IF(J15="DIS","DIS",IF(I15&gt;$H$5,"DIS",IF(I15&gt;$H$4,I15-$H$4,0)))</f>
        <v>DIS</v>
      </c>
      <c r="L15" s="30" t="str">
        <f>IF(K15="DIS","DIS",IF(J15="DIS","DIS",J15+K15))</f>
        <v>DIS</v>
      </c>
      <c r="M15" s="31" t="str">
        <f>IF(L15&lt;=5.99,"V",IF(L15&lt;=15.99,"VD",IF(L15&lt;=25.99,"D",IF(L15&gt;=26,"BO",IF(L15="DIS","DIS",0)))))</f>
        <v>BO</v>
      </c>
      <c r="N15" s="32">
        <f>IF(L15="DIS",0,$H$3/I15)</f>
        <v>0</v>
      </c>
    </row>
    <row r="16" spans="1:14" ht="12.75">
      <c r="A16" s="26">
        <v>8</v>
      </c>
      <c r="B16" s="42" t="s">
        <v>201</v>
      </c>
      <c r="C16" s="42" t="s">
        <v>206</v>
      </c>
      <c r="D16" s="42" t="s">
        <v>207</v>
      </c>
      <c r="E16" s="42" t="s">
        <v>75</v>
      </c>
      <c r="F16" s="42" t="s">
        <v>208</v>
      </c>
      <c r="G16" s="27"/>
      <c r="H16" s="27"/>
      <c r="I16" s="28"/>
      <c r="J16" s="29" t="s">
        <v>83</v>
      </c>
      <c r="K16" s="30" t="str">
        <f>IF(J16="DIS","DIS",IF(I16&gt;$H$5,"DIS",IF(I16&gt;$H$4,I16-$H$4,0)))</f>
        <v>DIS</v>
      </c>
      <c r="L16" s="30" t="str">
        <f>IF(K16="DIS","DIS",IF(J16="DIS","DIS",J16+K16))</f>
        <v>DIS</v>
      </c>
      <c r="M16" s="31" t="str">
        <f>IF(L16&lt;=5.99,"V",IF(L16&lt;=15.99,"VD",IF(L16&lt;=25.99,"D",IF(L16&gt;=26,"BO",IF(L16="DIS","DIS",0)))))</f>
        <v>BO</v>
      </c>
      <c r="N16" s="32">
        <f>IF(L16="DIS",0,$H$3/I16)</f>
        <v>0</v>
      </c>
    </row>
    <row r="17" spans="1:14" ht="12.75">
      <c r="A17" s="26">
        <v>9</v>
      </c>
      <c r="B17" s="42" t="s">
        <v>201</v>
      </c>
      <c r="C17" s="42" t="s">
        <v>191</v>
      </c>
      <c r="D17" s="42" t="s">
        <v>209</v>
      </c>
      <c r="E17" s="42" t="s">
        <v>193</v>
      </c>
      <c r="F17" s="42"/>
      <c r="G17" s="27"/>
      <c r="H17" s="27"/>
      <c r="I17" s="28"/>
      <c r="J17" s="29" t="s">
        <v>83</v>
      </c>
      <c r="K17" s="30" t="str">
        <f>IF(J17="DIS","DIS",IF(I17&gt;$H$5,"DIS",IF(I17&gt;$H$4,I17-$H$4,0)))</f>
        <v>DIS</v>
      </c>
      <c r="L17" s="30" t="str">
        <f>IF(K17="DIS","DIS",IF(J17="DIS","DIS",J17+K17))</f>
        <v>DIS</v>
      </c>
      <c r="M17" s="31" t="str">
        <f>IF(L17&lt;=5.99,"V",IF(L17&lt;=15.99,"VD",IF(L17&lt;=25.99,"D",IF(L17&gt;=26,"BO",IF(L17="DIS","DIS",0)))))</f>
        <v>BO</v>
      </c>
      <c r="N17" s="32">
        <f>IF(L17="DIS",0,$H$3/I17)</f>
        <v>0</v>
      </c>
    </row>
    <row r="18" spans="1:14" ht="12.75">
      <c r="A18" s="26">
        <v>10</v>
      </c>
      <c r="B18" s="42" t="s">
        <v>201</v>
      </c>
      <c r="C18" s="42" t="s">
        <v>214</v>
      </c>
      <c r="D18" s="42" t="s">
        <v>215</v>
      </c>
      <c r="E18" s="42" t="s">
        <v>75</v>
      </c>
      <c r="F18" s="42" t="s">
        <v>216</v>
      </c>
      <c r="G18" s="33"/>
      <c r="H18" s="33"/>
      <c r="I18" s="34"/>
      <c r="J18" s="10" t="s">
        <v>83</v>
      </c>
      <c r="K18" s="11" t="str">
        <f>IF(J18="DIS","DIS",IF(I18&gt;$H$5,"DIS",IF(I18&gt;$H$4,I18-$H$4,0)))</f>
        <v>DIS</v>
      </c>
      <c r="L18" s="11" t="str">
        <f>IF(K18="DIS","DIS",IF(J18="DIS","DIS",J18+K18))</f>
        <v>DIS</v>
      </c>
      <c r="M18" s="35" t="str">
        <f>IF(L18&lt;=5.99,"V",IF(L18&lt;=15.99,"VD",IF(L18&lt;=25.99,"D",IF(L18&gt;=26,"BO",IF(L18="DIS","DIS",0)))))</f>
        <v>BO</v>
      </c>
      <c r="N18" s="12">
        <f>IF(L18="DIS",0,$H$3/I18)</f>
        <v>0</v>
      </c>
    </row>
    <row r="19" spans="1:14" ht="12.75">
      <c r="A19" s="26">
        <v>11</v>
      </c>
      <c r="B19" s="42" t="s">
        <v>201</v>
      </c>
      <c r="C19" s="42" t="s">
        <v>217</v>
      </c>
      <c r="D19" s="42" t="s">
        <v>218</v>
      </c>
      <c r="E19" s="42" t="s">
        <v>75</v>
      </c>
      <c r="F19" s="42"/>
      <c r="G19" s="27"/>
      <c r="H19" s="27"/>
      <c r="I19" s="28"/>
      <c r="J19" s="29" t="s">
        <v>83</v>
      </c>
      <c r="K19" s="30" t="str">
        <f>IF(J19="DIS","DIS",IF(I19&gt;$H$5,"DIS",IF(I19&gt;$H$4,I19-$H$4,0)))</f>
        <v>DIS</v>
      </c>
      <c r="L19" s="30" t="str">
        <f>IF(K19="DIS","DIS",IF(J19="DIS","DIS",J19+K19))</f>
        <v>DIS</v>
      </c>
      <c r="M19" s="31" t="str">
        <f>IF(L19&lt;=5.99,"V",IF(L19&lt;=15.99,"VD",IF(L19&lt;=25.99,"D",IF(L19&gt;=26,"BO",IF(L19="DIS","DIS",0)))))</f>
        <v>BO</v>
      </c>
      <c r="N19" s="32">
        <f>IF(L19="DIS",0,$H$3/I19)</f>
        <v>0</v>
      </c>
    </row>
    <row r="20" spans="1:14" ht="12.75">
      <c r="A20" s="26">
        <v>10</v>
      </c>
      <c r="B20" t="s">
        <v>201</v>
      </c>
      <c r="C20" t="s">
        <v>224</v>
      </c>
      <c r="D20" t="s">
        <v>225</v>
      </c>
      <c r="E20" t="s">
        <v>166</v>
      </c>
      <c r="F20" s="42" t="s">
        <v>71</v>
      </c>
      <c r="G20" s="27"/>
      <c r="H20" s="27"/>
      <c r="I20" s="28"/>
      <c r="J20" s="29" t="s">
        <v>83</v>
      </c>
      <c r="K20" s="30" t="str">
        <f>IF(J20="DIS","DIS",IF(I20&gt;$H$5,"DIS",IF(I20&gt;$H$4,I20-$H$4,0)))</f>
        <v>DIS</v>
      </c>
      <c r="L20" s="30" t="str">
        <f>IF(K20="DIS","DIS",IF(J20="DIS","DIS",J20+K20))</f>
        <v>DIS</v>
      </c>
      <c r="M20" s="31" t="str">
        <f>IF(L20&lt;=5.99,"V",IF(L20&lt;=15.99,"VD",IF(L20&lt;=25.99,"D",IF(L20&gt;=26,"BO",IF(L20="DIS","DIS",0)))))</f>
        <v>BO</v>
      </c>
      <c r="N20" s="32">
        <f>IF(L20="DIS",0,$H$3/I20)</f>
        <v>0</v>
      </c>
    </row>
    <row r="21" spans="1:14" ht="12.75">
      <c r="A21" s="26">
        <v>11</v>
      </c>
      <c r="B21" t="s">
        <v>201</v>
      </c>
      <c r="C21" t="s">
        <v>228</v>
      </c>
      <c r="D21" t="s">
        <v>229</v>
      </c>
      <c r="E21" t="s">
        <v>230</v>
      </c>
      <c r="F21" s="42"/>
      <c r="G21" s="27"/>
      <c r="H21" s="27"/>
      <c r="I21" s="28"/>
      <c r="J21" s="29" t="s">
        <v>83</v>
      </c>
      <c r="K21" s="30" t="str">
        <f>IF(J21="DIS","DIS",IF(I21&gt;$H$5,"DIS",IF(I21&gt;$H$4,I21-$H$4,0)))</f>
        <v>DIS</v>
      </c>
      <c r="L21" s="30" t="str">
        <f>IF(K21="DIS","DIS",IF(J21="DIS","DIS",J21+K21))</f>
        <v>DIS</v>
      </c>
      <c r="M21" s="31" t="str">
        <f>IF(L21&lt;=5.99,"V",IF(L21&lt;=15.99,"VD",IF(L21&lt;=25.99,"D",IF(L21&gt;=26,"BO",IF(L21="DIS","DIS",0)))))</f>
        <v>BO</v>
      </c>
      <c r="N21" s="32">
        <f>IF(L21="DIS",0,$H$3/I21)</f>
        <v>0</v>
      </c>
    </row>
    <row r="22" spans="1:15" ht="12.75">
      <c r="A22" s="18"/>
      <c r="G22" s="18"/>
      <c r="H22" s="18"/>
      <c r="I22" s="18"/>
      <c r="J22" s="18"/>
      <c r="K22" s="18"/>
      <c r="L22" s="18"/>
      <c r="M22" s="18"/>
      <c r="N22" s="18"/>
      <c r="O22" s="18"/>
    </row>
    <row r="23" ht="12.75">
      <c r="G23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35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19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146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50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146/50</f>
        <v>2.92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168</v>
      </c>
      <c r="C9" s="42" t="s">
        <v>177</v>
      </c>
      <c r="D9" s="42" t="s">
        <v>178</v>
      </c>
      <c r="E9" s="42" t="s">
        <v>179</v>
      </c>
      <c r="F9" s="42" t="s">
        <v>71</v>
      </c>
      <c r="G9" s="27"/>
      <c r="H9" s="27"/>
      <c r="I9" s="28">
        <v>30.71</v>
      </c>
      <c r="J9" s="29">
        <f>IF(G9=3,"DIS",IF(G9&lt;=2,G9*5+H9*5))</f>
        <v>0</v>
      </c>
      <c r="K9" s="30">
        <f>IF(J9="DIS","DIS",IF(I9&gt;$H$5,"DIS",IF(I9&gt;$H$4,I9-$H$4,0)))</f>
        <v>0</v>
      </c>
      <c r="L9" s="30">
        <f>IF(K9="DIS","DIS",IF(J9="DIS","DIS",J9+K9))</f>
        <v>0</v>
      </c>
      <c r="M9" s="31" t="str">
        <f>IF(L9&lt;=5.99,"V",IF(L9&lt;=15.99,"VD",IF(L9&lt;=25.99,"D",IF(L9&gt;=26,"BO",IF(L9="DIS","DIS",0)))))</f>
        <v>V</v>
      </c>
      <c r="N9" s="32">
        <f>IF(L9="DIS",0,$H$3/I9)</f>
        <v>4.7541517421035495</v>
      </c>
    </row>
    <row r="10" spans="1:14" ht="12.75">
      <c r="A10" s="26">
        <v>2</v>
      </c>
      <c r="B10" s="42" t="s">
        <v>168</v>
      </c>
      <c r="C10" s="42" t="s">
        <v>172</v>
      </c>
      <c r="D10" s="42" t="s">
        <v>173</v>
      </c>
      <c r="E10" s="42" t="s">
        <v>174</v>
      </c>
      <c r="F10" s="42"/>
      <c r="G10" s="27"/>
      <c r="H10" s="27">
        <v>1</v>
      </c>
      <c r="I10" s="28">
        <v>36.11</v>
      </c>
      <c r="J10" s="29">
        <f>IF(G10=3,"DIS",IF(G10&lt;=2,G10*5+H10*5))</f>
        <v>5</v>
      </c>
      <c r="K10" s="30">
        <f>IF(J10="DIS","DIS",IF(I10&gt;$H$5,"DIS",IF(I10&gt;$H$4,I10-$H$4,0)))</f>
        <v>0</v>
      </c>
      <c r="L10" s="30">
        <f>IF(K10="DIS","DIS",IF(J10="DIS","DIS",J10+K10))</f>
        <v>5</v>
      </c>
      <c r="M10" s="31" t="str">
        <f>IF(L10&lt;=5.99,"V",IF(L10&lt;=15.99,"VD",IF(L10&lt;=25.99,"D",IF(L10&gt;=26,"BO",IF(L10="DIS","DIS",0)))))</f>
        <v>V</v>
      </c>
      <c r="N10" s="32">
        <f>IF(L10="DIS",0,$H$3/I10)</f>
        <v>4.04320132927167</v>
      </c>
    </row>
    <row r="11" spans="1:14" ht="12.75">
      <c r="A11" s="26">
        <v>3</v>
      </c>
      <c r="B11" s="42" t="s">
        <v>168</v>
      </c>
      <c r="C11" s="42" t="s">
        <v>180</v>
      </c>
      <c r="D11" s="42" t="s">
        <v>181</v>
      </c>
      <c r="E11" s="42" t="s">
        <v>182</v>
      </c>
      <c r="F11" s="42"/>
      <c r="G11" s="33"/>
      <c r="H11" s="33">
        <v>1</v>
      </c>
      <c r="I11" s="34">
        <v>53.37</v>
      </c>
      <c r="J11" s="10">
        <f>IF(G11=3,"DIS",IF(G11&lt;=2,G11*5+H11*5))</f>
        <v>5</v>
      </c>
      <c r="K11" s="11">
        <f>IF(J11="DIS","DIS",IF(I11&gt;$H$5,"DIS",IF(I11&gt;$H$4,I11-$H$4,0)))</f>
        <v>3.3699999999999974</v>
      </c>
      <c r="L11" s="11">
        <f>IF(K11="DIS","DIS",IF(J11="DIS","DIS",J11+K11))</f>
        <v>8.369999999999997</v>
      </c>
      <c r="M11" s="35" t="str">
        <f>IF(L11&lt;=5.99,"V",IF(L11&lt;=15.99,"VD",IF(L11&lt;=25.99,"D",IF(L11&gt;=26,"BO",IF(L11="DIS","DIS",0)))))</f>
        <v>VD</v>
      </c>
      <c r="N11" s="12">
        <f>IF(L11="DIS",0,$H$3/I11)</f>
        <v>2.7356192617575417</v>
      </c>
    </row>
    <row r="12" spans="1:14" ht="12.75">
      <c r="A12" s="26">
        <v>4</v>
      </c>
      <c r="B12" s="42" t="s">
        <v>168</v>
      </c>
      <c r="C12" s="42" t="s">
        <v>183</v>
      </c>
      <c r="D12" s="42" t="s">
        <v>184</v>
      </c>
      <c r="E12" s="42" t="s">
        <v>57</v>
      </c>
      <c r="F12" s="42" t="s">
        <v>185</v>
      </c>
      <c r="G12" s="27">
        <v>2</v>
      </c>
      <c r="H12" s="27"/>
      <c r="I12" s="28">
        <v>38.84</v>
      </c>
      <c r="J12" s="29">
        <f>IF(G12=3,"DIS",IF(G12&lt;=2,G12*5+H12*5))</f>
        <v>10</v>
      </c>
      <c r="K12" s="30">
        <f>IF(J12="DIS","DIS",IF(I12&gt;$H$5,"DIS",IF(I12&gt;$H$4,I12-$H$4,0)))</f>
        <v>0</v>
      </c>
      <c r="L12" s="30">
        <f>IF(K12="DIS","DIS",IF(J12="DIS","DIS",J12+K12))</f>
        <v>10</v>
      </c>
      <c r="M12" s="31" t="str">
        <f>IF(L12&lt;=5.99,"V",IF(L12&lt;=15.99,"VD",IF(L12&lt;=25.99,"D",IF(L12&gt;=26,"BO",IF(L12="DIS","DIS",0)))))</f>
        <v>VD</v>
      </c>
      <c r="N12" s="32">
        <f>IF(L12="DIS",0,$H$3/I12)</f>
        <v>3.7590113285272913</v>
      </c>
    </row>
    <row r="13" spans="1:14" ht="12.75">
      <c r="A13" s="26">
        <v>5</v>
      </c>
      <c r="B13" s="42" t="s">
        <v>168</v>
      </c>
      <c r="C13" s="42" t="s">
        <v>169</v>
      </c>
      <c r="D13" s="42" t="s">
        <v>170</v>
      </c>
      <c r="E13" s="42" t="s">
        <v>171</v>
      </c>
      <c r="F13" s="42"/>
      <c r="G13" s="27"/>
      <c r="H13" s="27"/>
      <c r="I13" s="28"/>
      <c r="J13" s="29" t="s">
        <v>83</v>
      </c>
      <c r="K13" s="30" t="str">
        <f>IF(J13="DIS","DIS",IF(I13&gt;$H$5,"DIS",IF(I13&gt;$H$4,I13-$H$4,0)))</f>
        <v>DIS</v>
      </c>
      <c r="L13" s="30" t="str">
        <f>IF(K13="DIS","DIS",IF(J13="DIS","DIS",J13+K13))</f>
        <v>DIS</v>
      </c>
      <c r="M13" s="31" t="str">
        <f>IF(L13&lt;=5.99,"V",IF(L13&lt;=15.99,"VD",IF(L13&lt;=25.99,"D",IF(L13&gt;=26,"BO",IF(L13="DIS","DIS",0)))))</f>
        <v>BO</v>
      </c>
      <c r="N13" s="32">
        <f>IF(L13="DIS",0,$H$3/I13)</f>
        <v>0</v>
      </c>
    </row>
    <row r="14" spans="1:14" ht="12.75">
      <c r="A14" s="26">
        <v>6</v>
      </c>
      <c r="B14" s="42" t="s">
        <v>168</v>
      </c>
      <c r="C14" s="42" t="s">
        <v>175</v>
      </c>
      <c r="D14" s="42" t="s">
        <v>176</v>
      </c>
      <c r="E14" s="42" t="s">
        <v>89</v>
      </c>
      <c r="F14" s="42" t="s">
        <v>97</v>
      </c>
      <c r="G14" s="27"/>
      <c r="H14" s="27"/>
      <c r="I14" s="28"/>
      <c r="J14" s="29" t="s">
        <v>83</v>
      </c>
      <c r="K14" s="30" t="str">
        <f>IF(J14="DIS","DIS",IF(I14&gt;$H$5,"DIS",IF(I14&gt;$H$4,I14-$H$4,0)))</f>
        <v>DIS</v>
      </c>
      <c r="L14" s="30" t="str">
        <f>IF(K14="DIS","DIS",IF(J14="DIS","DIS",J14+K14))</f>
        <v>DIS</v>
      </c>
      <c r="M14" s="31" t="str">
        <f>IF(L14&lt;=5.99,"V",IF(L14&lt;=15.99,"VD",IF(L14&lt;=25.99,"D",IF(L14&gt;=26,"BO",IF(L14="DIS","DIS",0)))))</f>
        <v>BO</v>
      </c>
      <c r="N14" s="32">
        <f>IF(L14="DIS",0,$H$3/I14)</f>
        <v>0</v>
      </c>
    </row>
    <row r="15" spans="2:7" ht="12.75">
      <c r="B15" s="19"/>
      <c r="C15" s="7"/>
      <c r="D15" s="7"/>
      <c r="E15" s="7"/>
      <c r="F15" s="7"/>
      <c r="G15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36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19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146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50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146/50</f>
        <v>2.92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186</v>
      </c>
      <c r="C9" s="42" t="s">
        <v>79</v>
      </c>
      <c r="D9" s="42" t="s">
        <v>189</v>
      </c>
      <c r="E9" s="42" t="s">
        <v>190</v>
      </c>
      <c r="F9" s="42"/>
      <c r="G9" s="27">
        <v>1</v>
      </c>
      <c r="H9" s="27">
        <v>1</v>
      </c>
      <c r="I9" s="28">
        <v>40.91</v>
      </c>
      <c r="J9" s="29">
        <f>IF(G9=3,"DIS",IF(G9&lt;=2,G9*5+H9*5))</f>
        <v>10</v>
      </c>
      <c r="K9" s="30">
        <f>IF(J9="DIS","DIS",IF(I9&gt;$H$5,"DIS",IF(I9&gt;$H$4,I9-$H$4,0)))</f>
        <v>0</v>
      </c>
      <c r="L9" s="30">
        <f>IF(K9="DIS","DIS",IF(J9="DIS","DIS",J9+K9))</f>
        <v>10</v>
      </c>
      <c r="M9" s="31" t="str">
        <f>IF(L9&lt;=5.99,"V",IF(L9&lt;=15.99,"VD",IF(L9&lt;=25.99,"D",IF(L9&gt;=26,"BO",IF(L9="DIS","DIS",0)))))</f>
        <v>VD</v>
      </c>
      <c r="N9" s="32">
        <f>IF(L9="DIS",0,$H$3/I9)</f>
        <v>3.568809582009289</v>
      </c>
    </row>
    <row r="10" spans="1:14" ht="12.75">
      <c r="A10" s="26">
        <v>2</v>
      </c>
      <c r="B10" s="42" t="s">
        <v>186</v>
      </c>
      <c r="C10" s="42" t="s">
        <v>196</v>
      </c>
      <c r="D10" s="42" t="s">
        <v>197</v>
      </c>
      <c r="E10" s="42" t="s">
        <v>57</v>
      </c>
      <c r="F10" s="42" t="s">
        <v>185</v>
      </c>
      <c r="G10" s="33">
        <v>2</v>
      </c>
      <c r="H10" s="33">
        <v>1</v>
      </c>
      <c r="I10" s="34">
        <v>35.34</v>
      </c>
      <c r="J10" s="10">
        <f>IF(G10=3,"DIS",IF(G10&lt;=2,G10*5+H10*5))</f>
        <v>15</v>
      </c>
      <c r="K10" s="11">
        <f>IF(J10="DIS","DIS",IF(I10&gt;$H$5,"DIS",IF(I10&gt;$H$4,I10-$H$4,0)))</f>
        <v>0</v>
      </c>
      <c r="L10" s="11">
        <f>IF(K10="DIS","DIS",IF(J10="DIS","DIS",J10+K10))</f>
        <v>15</v>
      </c>
      <c r="M10" s="35" t="str">
        <f>IF(L10&lt;=5.99,"V",IF(L10&lt;=15.99,"VD",IF(L10&lt;=25.99,"D",IF(L10&gt;=26,"BO",IF(L10="DIS","DIS",0)))))</f>
        <v>VD</v>
      </c>
      <c r="N10" s="12">
        <f>IF(L10="DIS",0,$H$3/I10)</f>
        <v>4.131295981890209</v>
      </c>
    </row>
    <row r="11" spans="1:14" ht="12.75">
      <c r="A11" s="26">
        <v>3</v>
      </c>
      <c r="B11" s="42" t="s">
        <v>186</v>
      </c>
      <c r="C11" s="42" t="s">
        <v>187</v>
      </c>
      <c r="D11" s="42" t="s">
        <v>188</v>
      </c>
      <c r="E11" s="42" t="s">
        <v>111</v>
      </c>
      <c r="F11" s="42" t="s">
        <v>71</v>
      </c>
      <c r="G11" s="27"/>
      <c r="H11" s="27"/>
      <c r="I11" s="28"/>
      <c r="J11" s="29" t="s">
        <v>83</v>
      </c>
      <c r="K11" s="30" t="str">
        <f>IF(J11="DIS","DIS",IF(I11&gt;$H$5,"DIS",IF(I11&gt;$H$4,I11-$H$4,0)))</f>
        <v>DIS</v>
      </c>
      <c r="L11" s="30" t="str">
        <f>IF(K11="DIS","DIS",IF(J11="DIS","DIS",J11+K11))</f>
        <v>DIS</v>
      </c>
      <c r="M11" s="31" t="str">
        <f>IF(L11&lt;=5.99,"V",IF(L11&lt;=15.99,"VD",IF(L11&lt;=25.99,"D",IF(L11&gt;=26,"BO",IF(L11="DIS","DIS",0)))))</f>
        <v>BO</v>
      </c>
      <c r="N11" s="32">
        <f>IF(L11="DIS",0,$H$3/I11)</f>
        <v>0</v>
      </c>
    </row>
    <row r="12" spans="1:14" ht="12.75">
      <c r="A12" s="26">
        <v>4</v>
      </c>
      <c r="B12" s="42" t="s">
        <v>186</v>
      </c>
      <c r="C12" s="42" t="s">
        <v>191</v>
      </c>
      <c r="D12" s="42" t="s">
        <v>192</v>
      </c>
      <c r="E12" s="42" t="s">
        <v>193</v>
      </c>
      <c r="F12" s="42"/>
      <c r="G12" s="27"/>
      <c r="H12" s="27"/>
      <c r="I12" s="28"/>
      <c r="J12" s="29" t="s">
        <v>83</v>
      </c>
      <c r="K12" s="30" t="str">
        <f>IF(J12="DIS","DIS",IF(I12&gt;$H$5,"DIS",IF(I12&gt;$H$4,I12-$H$4,0)))</f>
        <v>DIS</v>
      </c>
      <c r="L12" s="30" t="str">
        <f>IF(K12="DIS","DIS",IF(J12="DIS","DIS",J12+K12))</f>
        <v>DIS</v>
      </c>
      <c r="M12" s="31" t="str">
        <f>IF(L12&lt;=5.99,"V",IF(L12&lt;=15.99,"VD",IF(L12&lt;=25.99,"D",IF(L12&gt;=26,"BO",IF(L12="DIS","DIS",0)))))</f>
        <v>BO</v>
      </c>
      <c r="N12" s="32">
        <f>IF(L12="DIS",0,$H$3/I12)</f>
        <v>0</v>
      </c>
    </row>
    <row r="13" spans="1:14" ht="12.75">
      <c r="A13" s="26">
        <v>5</v>
      </c>
      <c r="B13" s="42" t="s">
        <v>186</v>
      </c>
      <c r="C13" s="42" t="s">
        <v>194</v>
      </c>
      <c r="D13" s="42" t="s">
        <v>195</v>
      </c>
      <c r="E13" s="42" t="s">
        <v>193</v>
      </c>
      <c r="F13" s="42"/>
      <c r="G13" s="27"/>
      <c r="H13" s="27"/>
      <c r="I13" s="28"/>
      <c r="J13" s="29" t="s">
        <v>83</v>
      </c>
      <c r="K13" s="30" t="str">
        <f>IF(J13="DIS","DIS",IF(I13&gt;$H$5,"DIS",IF(I13&gt;$H$4,I13-$H$4,0)))</f>
        <v>DIS</v>
      </c>
      <c r="L13" s="30" t="str">
        <f>IF(K13="DIS","DIS",IF(J13="DIS","DIS",J13+K13))</f>
        <v>DIS</v>
      </c>
      <c r="M13" s="31" t="str">
        <f>IF(L13&lt;=5.99,"V",IF(L13&lt;=15.99,"VD",IF(L13&lt;=25.99,"D",IF(L13&gt;=26,"BO",IF(L13="DIS","DIS",0)))))</f>
        <v>BO</v>
      </c>
      <c r="N13" s="32">
        <f>IF(L13="DIS",0,$H$3/I13)</f>
        <v>0</v>
      </c>
    </row>
    <row r="14" spans="1:14" ht="12.75">
      <c r="A14" s="26">
        <v>6</v>
      </c>
      <c r="B14" s="42" t="s">
        <v>186</v>
      </c>
      <c r="C14" s="42" t="s">
        <v>198</v>
      </c>
      <c r="D14" s="42" t="s">
        <v>199</v>
      </c>
      <c r="E14" s="42" t="s">
        <v>140</v>
      </c>
      <c r="F14" s="42" t="s">
        <v>71</v>
      </c>
      <c r="G14" s="27"/>
      <c r="H14" s="27"/>
      <c r="I14" s="28"/>
      <c r="J14" s="29" t="s">
        <v>83</v>
      </c>
      <c r="K14" s="30" t="str">
        <f>IF(J14="DIS","DIS",IF(I14&gt;$H$5,"DIS",IF(I14&gt;$H$4,I14-$H$4,0)))</f>
        <v>DIS</v>
      </c>
      <c r="L14" s="30" t="str">
        <f>IF(K14="DIS","DIS",IF(J14="DIS","DIS",J14+K14))</f>
        <v>DIS</v>
      </c>
      <c r="M14" s="31" t="str">
        <f>IF(L14&lt;=5.99,"V",IF(L14&lt;=15.99,"VD",IF(L14&lt;=25.99,"D",IF(L14&gt;=26,"BO",IF(L14="DIS","DIS",0)))))</f>
        <v>BO</v>
      </c>
      <c r="N14" s="32">
        <f>IF(L14="DIS",0,$H$3/I14)</f>
        <v>0</v>
      </c>
    </row>
    <row r="15" spans="1:14" ht="12.75">
      <c r="A15" s="26">
        <v>7</v>
      </c>
      <c r="B15" s="42" t="s">
        <v>186</v>
      </c>
      <c r="C15" s="42" t="s">
        <v>79</v>
      </c>
      <c r="D15" s="42" t="s">
        <v>200</v>
      </c>
      <c r="E15" s="42" t="s">
        <v>57</v>
      </c>
      <c r="F15" s="42"/>
      <c r="G15" s="33"/>
      <c r="H15" s="33"/>
      <c r="I15" s="34"/>
      <c r="J15" s="10" t="s">
        <v>83</v>
      </c>
      <c r="K15" s="11" t="str">
        <f>IF(J15="DIS","DIS",IF(I15&gt;$H$5,"DIS",IF(I15&gt;$H$4,I15-$H$4,0)))</f>
        <v>DIS</v>
      </c>
      <c r="L15" s="11" t="str">
        <f>IF(K15="DIS","DIS",IF(J15="DIS","DIS",J15+K15))</f>
        <v>DIS</v>
      </c>
      <c r="M15" s="35" t="str">
        <f>IF(L15&lt;=5.99,"V",IF(L15&lt;=15.99,"VD",IF(L15&lt;=25.99,"D",IF(L15&gt;=26,"BO",IF(L15="DIS","DIS",0)))))</f>
        <v>BO</v>
      </c>
      <c r="N15" s="12">
        <f>IF(L15="DIS",0,$H$3/I15)</f>
        <v>0</v>
      </c>
    </row>
    <row r="16" spans="1:14" ht="12.75">
      <c r="A16" s="26">
        <v>8</v>
      </c>
      <c r="B16" s="42" t="s">
        <v>186</v>
      </c>
      <c r="C16" s="42" t="s">
        <v>231</v>
      </c>
      <c r="D16" s="42" t="s">
        <v>232</v>
      </c>
      <c r="E16" s="42" t="s">
        <v>193</v>
      </c>
      <c r="F16" s="42"/>
      <c r="G16" s="27"/>
      <c r="H16" s="27"/>
      <c r="I16" s="28"/>
      <c r="J16" s="29" t="s">
        <v>83</v>
      </c>
      <c r="K16" s="30" t="str">
        <f>IF(J16="DIS","DIS",IF(I16&gt;$H$5,"DIS",IF(I16&gt;$H$4,I16-$H$4,0)))</f>
        <v>DIS</v>
      </c>
      <c r="L16" s="30" t="str">
        <f>IF(K16="DIS","DIS",IF(J16="DIS","DIS",J16+K16))</f>
        <v>DIS</v>
      </c>
      <c r="M16" s="31" t="str">
        <f>IF(L16&lt;=5.99,"V",IF(L16&lt;=15.99,"VD",IF(L16&lt;=25.99,"D",IF(L16&gt;=26,"BO",IF(L16="DIS","DIS",0)))))</f>
        <v>BO</v>
      </c>
      <c r="N16" s="32">
        <f>IF(L16="DIS",0,$H$3/I16)</f>
        <v>0</v>
      </c>
    </row>
    <row r="17" spans="1:15" ht="12.75">
      <c r="A17" s="18"/>
      <c r="B17" s="19"/>
      <c r="C17" s="7"/>
      <c r="D17" s="7"/>
      <c r="E17" s="7"/>
      <c r="F17" s="7"/>
      <c r="G17" s="18"/>
      <c r="H17" s="18"/>
      <c r="I17" s="18"/>
      <c r="J17" s="18"/>
      <c r="K17" s="18"/>
      <c r="L17" s="18"/>
      <c r="M17" s="18"/>
      <c r="N17" s="18"/>
      <c r="O17" s="18"/>
    </row>
    <row r="18" spans="2:7" ht="12.75">
      <c r="B18" s="19"/>
      <c r="C18" s="7"/>
      <c r="D18" s="7"/>
      <c r="E18" s="7"/>
      <c r="F18" s="7"/>
      <c r="G18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37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19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146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50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146/50</f>
        <v>2.92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201</v>
      </c>
      <c r="C9" s="42" t="s">
        <v>151</v>
      </c>
      <c r="D9" s="42" t="s">
        <v>202</v>
      </c>
      <c r="E9" s="42" t="s">
        <v>81</v>
      </c>
      <c r="F9" s="42" t="s">
        <v>154</v>
      </c>
      <c r="G9" s="27"/>
      <c r="H9" s="27">
        <v>2</v>
      </c>
      <c r="I9" s="28">
        <v>35.68</v>
      </c>
      <c r="J9" s="29">
        <f>IF(G9=3,"DIS",IF(G9&lt;=2,G9*5+H9*5))</f>
        <v>10</v>
      </c>
      <c r="K9" s="30">
        <f>IF(J9="DIS","DIS",IF(I9&gt;$H$5,"DIS",IF(I9&gt;$H$4,I9-$H$4,0)))</f>
        <v>0</v>
      </c>
      <c r="L9" s="30">
        <f>IF(K9="DIS","DIS",IF(J9="DIS","DIS",J9+K9))</f>
        <v>10</v>
      </c>
      <c r="M9" s="31" t="str">
        <f>IF(L9&lt;=5.99,"V",IF(L9&lt;=15.99,"VD",IF(L9&lt;=25.99,"D",IF(L9&gt;=26,"BO",IF(L9="DIS","DIS",0)))))</f>
        <v>VD</v>
      </c>
      <c r="N9" s="32">
        <f>IF(L9="DIS",0,$H$3/I9)</f>
        <v>4.091928251121076</v>
      </c>
    </row>
    <row r="10" spans="1:14" ht="12.75">
      <c r="A10" s="26">
        <v>2</v>
      </c>
      <c r="B10" s="42" t="s">
        <v>201</v>
      </c>
      <c r="C10" s="42" t="s">
        <v>210</v>
      </c>
      <c r="D10" s="42" t="s">
        <v>211</v>
      </c>
      <c r="E10" s="42" t="s">
        <v>75</v>
      </c>
      <c r="F10" s="42"/>
      <c r="G10" s="33"/>
      <c r="H10" s="33">
        <v>2</v>
      </c>
      <c r="I10" s="34">
        <v>39.68</v>
      </c>
      <c r="J10" s="10">
        <f>IF(G10=3,"DIS",IF(G10&lt;=2,G10*5+H10*5))</f>
        <v>10</v>
      </c>
      <c r="K10" s="11">
        <f>IF(J10="DIS","DIS",IF(I10&gt;$H$5,"DIS",IF(I10&gt;$H$4,I10-$H$4,0)))</f>
        <v>0</v>
      </c>
      <c r="L10" s="11">
        <f>IF(K10="DIS","DIS",IF(J10="DIS","DIS",J10+K10))</f>
        <v>10</v>
      </c>
      <c r="M10" s="35" t="str">
        <f>IF(L10&lt;=5.99,"V",IF(L10&lt;=15.99,"VD",IF(L10&lt;=25.99,"D",IF(L10&gt;=26,"BO",IF(L10="DIS","DIS",0)))))</f>
        <v>VD</v>
      </c>
      <c r="N10" s="12">
        <f>IF(L10="DIS",0,$H$3/I10)</f>
        <v>3.679435483870968</v>
      </c>
    </row>
    <row r="11" spans="1:14" ht="12.75">
      <c r="A11" s="26">
        <v>3</v>
      </c>
      <c r="B11" s="42" t="s">
        <v>201</v>
      </c>
      <c r="C11" s="42" t="s">
        <v>203</v>
      </c>
      <c r="D11" s="42" t="s">
        <v>204</v>
      </c>
      <c r="E11" s="42" t="s">
        <v>205</v>
      </c>
      <c r="F11" s="42" t="s">
        <v>71</v>
      </c>
      <c r="G11" s="27"/>
      <c r="H11" s="27">
        <v>3</v>
      </c>
      <c r="I11" s="28">
        <v>34.71</v>
      </c>
      <c r="J11" s="29">
        <f>IF(G11=3,"DIS",IF(G11&lt;=2,G11*5+H11*5))</f>
        <v>15</v>
      </c>
      <c r="K11" s="30">
        <f>IF(J11="DIS","DIS",IF(I11&gt;$H$5,"DIS",IF(I11&gt;$H$4,I11-$H$4,0)))</f>
        <v>0</v>
      </c>
      <c r="L11" s="30">
        <f>IF(K11="DIS","DIS",IF(J11="DIS","DIS",J11+K11))</f>
        <v>15</v>
      </c>
      <c r="M11" s="31" t="str">
        <f>IF(L11&lt;=5.99,"V",IF(L11&lt;=15.99,"VD",IF(L11&lt;=25.99,"D",IF(L11&gt;=26,"BO",IF(L11="DIS","DIS",0)))))</f>
        <v>VD</v>
      </c>
      <c r="N11" s="32">
        <f>IF(L11="DIS",0,$H$3/I11)</f>
        <v>4.206280610774993</v>
      </c>
    </row>
    <row r="12" spans="1:14" ht="12.75">
      <c r="A12" s="26">
        <v>4</v>
      </c>
      <c r="B12" s="42" t="s">
        <v>201</v>
      </c>
      <c r="C12" s="42" t="s">
        <v>206</v>
      </c>
      <c r="D12" s="42" t="s">
        <v>207</v>
      </c>
      <c r="E12" s="42" t="s">
        <v>75</v>
      </c>
      <c r="F12" s="42" t="s">
        <v>208</v>
      </c>
      <c r="G12" s="27"/>
      <c r="H12" s="27"/>
      <c r="I12" s="28"/>
      <c r="J12" s="29" t="s">
        <v>83</v>
      </c>
      <c r="K12" s="30" t="str">
        <f>IF(J12="DIS","DIS",IF(I12&gt;$H$5,"DIS",IF(I12&gt;$H$4,I12-$H$4,0)))</f>
        <v>DIS</v>
      </c>
      <c r="L12" s="30" t="str">
        <f>IF(K12="DIS","DIS",IF(J12="DIS","DIS",J12+K12))</f>
        <v>DIS</v>
      </c>
      <c r="M12" s="31" t="str">
        <f>IF(L12&lt;=5.99,"V",IF(L12&lt;=15.99,"VD",IF(L12&lt;=25.99,"D",IF(L12&gt;=26,"BO",IF(L12="DIS","DIS",0)))))</f>
        <v>BO</v>
      </c>
      <c r="N12" s="32">
        <f>IF(L12="DIS",0,$H$3/I12)</f>
        <v>0</v>
      </c>
    </row>
    <row r="13" spans="1:14" ht="12.75">
      <c r="A13" s="26">
        <v>5</v>
      </c>
      <c r="B13" s="42" t="s">
        <v>201</v>
      </c>
      <c r="C13" s="42" t="s">
        <v>191</v>
      </c>
      <c r="D13" s="42" t="s">
        <v>209</v>
      </c>
      <c r="E13" s="42" t="s">
        <v>193</v>
      </c>
      <c r="F13" s="42"/>
      <c r="G13" s="27"/>
      <c r="H13" s="27"/>
      <c r="I13" s="28"/>
      <c r="J13" s="29" t="s">
        <v>83</v>
      </c>
      <c r="K13" s="30" t="str">
        <f>IF(J13="DIS","DIS",IF(I13&gt;$H$5,"DIS",IF(I13&gt;$H$4,I13-$H$4,0)))</f>
        <v>DIS</v>
      </c>
      <c r="L13" s="30" t="str">
        <f>IF(K13="DIS","DIS",IF(J13="DIS","DIS",J13+K13))</f>
        <v>DIS</v>
      </c>
      <c r="M13" s="31" t="str">
        <f>IF(L13&lt;=5.99,"V",IF(L13&lt;=15.99,"VD",IF(L13&lt;=25.99,"D",IF(L13&gt;=26,"BO",IF(L13="DIS","DIS",0)))))</f>
        <v>BO</v>
      </c>
      <c r="N13" s="32">
        <f>IF(L13="DIS",0,$H$3/I13)</f>
        <v>0</v>
      </c>
    </row>
    <row r="14" spans="1:14" ht="12.75">
      <c r="A14" s="26">
        <v>6</v>
      </c>
      <c r="B14" s="42" t="s">
        <v>201</v>
      </c>
      <c r="C14" s="42" t="s">
        <v>212</v>
      </c>
      <c r="D14" s="42" t="s">
        <v>213</v>
      </c>
      <c r="E14" s="42" t="s">
        <v>75</v>
      </c>
      <c r="F14" s="42" t="s">
        <v>71</v>
      </c>
      <c r="G14" s="27"/>
      <c r="H14" s="27"/>
      <c r="I14" s="28"/>
      <c r="J14" s="29" t="s">
        <v>83</v>
      </c>
      <c r="K14" s="30" t="str">
        <f>IF(J14="DIS","DIS",IF(I14&gt;$H$5,"DIS",IF(I14&gt;$H$4,I14-$H$4,0)))</f>
        <v>DIS</v>
      </c>
      <c r="L14" s="30" t="str">
        <f>IF(K14="DIS","DIS",IF(J14="DIS","DIS",J14+K14))</f>
        <v>DIS</v>
      </c>
      <c r="M14" s="31" t="str">
        <f>IF(L14&lt;=5.99,"V",IF(L14&lt;=15.99,"VD",IF(L14&lt;=25.99,"D",IF(L14&gt;=26,"BO",IF(L14="DIS","DIS",0)))))</f>
        <v>BO</v>
      </c>
      <c r="N14" s="32">
        <f>IF(L14="DIS",0,$H$3/I14)</f>
        <v>0</v>
      </c>
    </row>
    <row r="15" spans="1:14" ht="12.75">
      <c r="A15" s="26">
        <v>7</v>
      </c>
      <c r="B15" s="42" t="s">
        <v>201</v>
      </c>
      <c r="C15" s="42" t="s">
        <v>214</v>
      </c>
      <c r="D15" s="42" t="s">
        <v>215</v>
      </c>
      <c r="E15" s="42" t="s">
        <v>75</v>
      </c>
      <c r="F15" s="42" t="s">
        <v>216</v>
      </c>
      <c r="G15" s="33"/>
      <c r="H15" s="33"/>
      <c r="I15" s="34"/>
      <c r="J15" s="10" t="s">
        <v>83</v>
      </c>
      <c r="K15" s="11" t="str">
        <f>IF(J15="DIS","DIS",IF(I15&gt;$H$5,"DIS",IF(I15&gt;$H$4,I15-$H$4,0)))</f>
        <v>DIS</v>
      </c>
      <c r="L15" s="11" t="str">
        <f>IF(K15="DIS","DIS",IF(J15="DIS","DIS",J15+K15))</f>
        <v>DIS</v>
      </c>
      <c r="M15" s="35" t="str">
        <f>IF(L15&lt;=5.99,"V",IF(L15&lt;=15.99,"VD",IF(L15&lt;=25.99,"D",IF(L15&gt;=26,"BO",IF(L15="DIS","DIS",0)))))</f>
        <v>BO</v>
      </c>
      <c r="N15" s="12">
        <f>IF(L15="DIS",0,$H$3/I15)</f>
        <v>0</v>
      </c>
    </row>
    <row r="16" spans="1:14" ht="12.75">
      <c r="A16" s="26">
        <v>8</v>
      </c>
      <c r="B16" s="42" t="s">
        <v>201</v>
      </c>
      <c r="C16" s="42" t="s">
        <v>217</v>
      </c>
      <c r="D16" s="42" t="s">
        <v>218</v>
      </c>
      <c r="E16" s="42" t="s">
        <v>75</v>
      </c>
      <c r="F16" s="42"/>
      <c r="G16" s="27"/>
      <c r="H16" s="27"/>
      <c r="I16" s="28"/>
      <c r="J16" s="29" t="s">
        <v>83</v>
      </c>
      <c r="K16" s="30" t="str">
        <f>IF(J16="DIS","DIS",IF(I16&gt;$H$5,"DIS",IF(I16&gt;$H$4,I16-$H$4,0)))</f>
        <v>DIS</v>
      </c>
      <c r="L16" s="30" t="str">
        <f>IF(K16="DIS","DIS",IF(J16="DIS","DIS",J16+K16))</f>
        <v>DIS</v>
      </c>
      <c r="M16" s="31" t="str">
        <f>IF(L16&lt;=5.99,"V",IF(L16&lt;=15.99,"VD",IF(L16&lt;=25.99,"D",IF(L16&gt;=26,"BO",IF(L16="DIS","DIS",0)))))</f>
        <v>BO</v>
      </c>
      <c r="N16" s="32">
        <f>IF(L16="DIS",0,$H$3/I16)</f>
        <v>0</v>
      </c>
    </row>
    <row r="17" spans="1:14" ht="12.75">
      <c r="A17" s="26">
        <v>9</v>
      </c>
      <c r="B17" s="42" t="s">
        <v>201</v>
      </c>
      <c r="C17" s="42" t="s">
        <v>219</v>
      </c>
      <c r="D17" s="42" t="s">
        <v>220</v>
      </c>
      <c r="E17" s="42" t="s">
        <v>75</v>
      </c>
      <c r="F17" s="42"/>
      <c r="G17" s="27"/>
      <c r="H17" s="27"/>
      <c r="I17" s="28"/>
      <c r="J17" s="29" t="s">
        <v>83</v>
      </c>
      <c r="K17" s="30" t="str">
        <f>IF(J17="DIS","DIS",IF(I17&gt;$H$5,"DIS",IF(I17&gt;$H$4,I17-$H$4,0)))</f>
        <v>DIS</v>
      </c>
      <c r="L17" s="30" t="str">
        <f>IF(K17="DIS","DIS",IF(J17="DIS","DIS",J17+K17))</f>
        <v>DIS</v>
      </c>
      <c r="M17" s="31" t="str">
        <f>IF(L17&lt;=5.99,"V",IF(L17&lt;=15.99,"VD",IF(L17&lt;=25.99,"D",IF(L17&gt;=26,"BO",IF(L17="DIS","DIS",0)))))</f>
        <v>BO</v>
      </c>
      <c r="N17" s="32">
        <f>IF(L17="DIS",0,$H$3/I17)</f>
        <v>0</v>
      </c>
    </row>
    <row r="18" spans="1:14" ht="12.75">
      <c r="A18" s="26">
        <v>10</v>
      </c>
      <c r="B18" s="42" t="s">
        <v>201</v>
      </c>
      <c r="C18" s="42" t="s">
        <v>221</v>
      </c>
      <c r="D18" s="42" t="s">
        <v>222</v>
      </c>
      <c r="E18" s="42" t="s">
        <v>223</v>
      </c>
      <c r="F18" s="42"/>
      <c r="G18" s="27"/>
      <c r="H18" s="27"/>
      <c r="I18" s="28"/>
      <c r="J18" s="29" t="s">
        <v>83</v>
      </c>
      <c r="K18" s="30" t="str">
        <f>IF(J18="DIS","DIS",IF(I18&gt;$H$5,"DIS",IF(I18&gt;$H$4,I18-$H$4,0)))</f>
        <v>DIS</v>
      </c>
      <c r="L18" s="30" t="str">
        <f>IF(K18="DIS","DIS",IF(J18="DIS","DIS",J18+K18))</f>
        <v>DIS</v>
      </c>
      <c r="M18" s="31" t="str">
        <f>IF(L18&lt;=5.99,"V",IF(L18&lt;=15.99,"VD",IF(L18&lt;=25.99,"D",IF(L18&gt;=26,"BO",IF(L18="DIS","DIS",0)))))</f>
        <v>BO</v>
      </c>
      <c r="N18" s="32">
        <f>IF(L18="DIS",0,$H$3/I18)</f>
        <v>0</v>
      </c>
    </row>
    <row r="19" spans="1:14" ht="12.75">
      <c r="A19" s="26">
        <v>11</v>
      </c>
      <c r="B19" s="42" t="s">
        <v>201</v>
      </c>
      <c r="C19" s="42" t="s">
        <v>224</v>
      </c>
      <c r="D19" s="42" t="s">
        <v>225</v>
      </c>
      <c r="E19" s="42" t="s">
        <v>166</v>
      </c>
      <c r="F19" s="42" t="s">
        <v>71</v>
      </c>
      <c r="G19" s="27"/>
      <c r="H19" s="27"/>
      <c r="I19" s="28"/>
      <c r="J19" s="29" t="s">
        <v>83</v>
      </c>
      <c r="K19" s="30" t="str">
        <f>IF(J19="DIS","DIS",IF(I19&gt;$H$5,"DIS",IF(I19&gt;$H$4,I19-$H$4,0)))</f>
        <v>DIS</v>
      </c>
      <c r="L19" s="30" t="str">
        <f>IF(K19="DIS","DIS",IF(J19="DIS","DIS",J19+K19))</f>
        <v>DIS</v>
      </c>
      <c r="M19" s="31" t="str">
        <f>IF(L19&lt;=5.99,"V",IF(L19&lt;=15.99,"VD",IF(L19&lt;=25.99,"D",IF(L19&gt;=26,"BO",IF(L19="DIS","DIS",0)))))</f>
        <v>BO</v>
      </c>
      <c r="N19" s="32">
        <f>IF(L19="DIS",0,$H$3/I19)</f>
        <v>0</v>
      </c>
    </row>
    <row r="20" spans="1:14" ht="12.75">
      <c r="A20" s="26">
        <v>10</v>
      </c>
      <c r="B20" t="s">
        <v>201</v>
      </c>
      <c r="C20" t="s">
        <v>226</v>
      </c>
      <c r="D20" t="s">
        <v>227</v>
      </c>
      <c r="E20" t="s">
        <v>75</v>
      </c>
      <c r="F20" s="42"/>
      <c r="G20" s="27"/>
      <c r="H20" s="27"/>
      <c r="I20" s="28"/>
      <c r="J20" s="29" t="s">
        <v>83</v>
      </c>
      <c r="K20" s="30" t="str">
        <f>IF(J20="DIS","DIS",IF(I20&gt;$H$5,"DIS",IF(I20&gt;$H$4,I20-$H$4,0)))</f>
        <v>DIS</v>
      </c>
      <c r="L20" s="30" t="str">
        <f>IF(K20="DIS","DIS",IF(J20="DIS","DIS",J20+K20))</f>
        <v>DIS</v>
      </c>
      <c r="M20" s="31" t="str">
        <f>IF(L20&lt;=5.99,"V",IF(L20&lt;=15.99,"VD",IF(L20&lt;=25.99,"D",IF(L20&gt;=26,"BO",IF(L20="DIS","DIS",0)))))</f>
        <v>BO</v>
      </c>
      <c r="N20" s="32">
        <f>IF(L20="DIS",0,$H$3/I20)</f>
        <v>0</v>
      </c>
    </row>
    <row r="21" spans="1:14" ht="12.75">
      <c r="A21" s="26">
        <v>11</v>
      </c>
      <c r="B21" t="s">
        <v>201</v>
      </c>
      <c r="C21" t="s">
        <v>228</v>
      </c>
      <c r="D21" t="s">
        <v>229</v>
      </c>
      <c r="E21" t="s">
        <v>230</v>
      </c>
      <c r="F21" s="42"/>
      <c r="G21" s="27"/>
      <c r="H21" s="27"/>
      <c r="I21" s="28"/>
      <c r="J21" s="29" t="s">
        <v>83</v>
      </c>
      <c r="K21" s="30" t="str">
        <f>IF(J21="DIS","DIS",IF(I21&gt;$H$5,"DIS",IF(I21&gt;$H$4,I21-$H$4,0)))</f>
        <v>DIS</v>
      </c>
      <c r="L21" s="30" t="str">
        <f>IF(K21="DIS","DIS",IF(J21="DIS","DIS",J21+K21))</f>
        <v>DIS</v>
      </c>
      <c r="M21" s="31" t="str">
        <f>IF(L21&lt;=5.99,"V",IF(L21&lt;=15.99,"VD",IF(L21&lt;=25.99,"D",IF(L21&gt;=26,"BO",IF(L21="DIS","DIS",0)))))</f>
        <v>BO</v>
      </c>
      <c r="N21" s="32">
        <f>IF(L21="DIS",0,$H$3/I21)</f>
        <v>0</v>
      </c>
    </row>
    <row r="22" spans="1:15" ht="12.75">
      <c r="A22" s="18"/>
      <c r="G22" s="18"/>
      <c r="H22" s="18"/>
      <c r="I22" s="18"/>
      <c r="J22" s="18"/>
      <c r="K22" s="18"/>
      <c r="L22" s="18"/>
      <c r="M22" s="18"/>
      <c r="N22" s="18"/>
      <c r="O22" s="18"/>
    </row>
    <row r="23" ht="12.75">
      <c r="G23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32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18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155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45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155/45</f>
        <v>3.4444444444444446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62</v>
      </c>
      <c r="C9" s="42" t="s">
        <v>63</v>
      </c>
      <c r="D9" s="42" t="s">
        <v>64</v>
      </c>
      <c r="E9" s="42" t="s">
        <v>65</v>
      </c>
      <c r="F9" s="42" t="s">
        <v>58</v>
      </c>
      <c r="G9" s="27">
        <v>1</v>
      </c>
      <c r="H9" s="27">
        <v>2</v>
      </c>
      <c r="I9" s="28">
        <v>43.65</v>
      </c>
      <c r="J9" s="29">
        <f>IF(G9=3,"DIS",IF(G9&lt;=2,G9*5+H9*5))</f>
        <v>15</v>
      </c>
      <c r="K9" s="30">
        <f>IF(J9="DIS","DIS",IF(I9&gt;$H$5,"DIS",IF(I9&gt;$H$4,I9-$H$4,0)))</f>
        <v>0</v>
      </c>
      <c r="L9" s="30">
        <f>IF(K9="DIS","DIS",IF(J9="DIS","DIS",J9+K9))</f>
        <v>15</v>
      </c>
      <c r="M9" s="31" t="str">
        <f>IF(L9&lt;=5.99,"V",IF(L9&lt;=15.99,"VD",IF(L9&lt;=25.99,"D",IF(L9&gt;=26,"BO",IF(L9="DIS","DIS",0)))))</f>
        <v>VD</v>
      </c>
      <c r="N9" s="32">
        <f>IF(L9="DIS",0,$H$3/I9)</f>
        <v>3.550973654066438</v>
      </c>
    </row>
    <row r="10" spans="1:14" ht="12.75">
      <c r="A10" s="26">
        <v>2</v>
      </c>
      <c r="B10" s="42" t="s">
        <v>62</v>
      </c>
      <c r="C10" s="42" t="s">
        <v>66</v>
      </c>
      <c r="D10" s="42" t="s">
        <v>67</v>
      </c>
      <c r="E10" s="42" t="s">
        <v>65</v>
      </c>
      <c r="F10" s="42" t="s">
        <v>68</v>
      </c>
      <c r="G10" s="27">
        <v>2</v>
      </c>
      <c r="H10" s="27">
        <v>1</v>
      </c>
      <c r="I10" s="28">
        <v>52.62</v>
      </c>
      <c r="J10" s="29">
        <f>IF(G10=3,"DIS",IF(G10&lt;=2,G10*5+H10*5))</f>
        <v>15</v>
      </c>
      <c r="K10" s="30">
        <f>IF(J10="DIS","DIS",IF(I10&gt;$H$5,"DIS",IF(I10&gt;$H$4,I10-$H$4,0)))</f>
        <v>7.619999999999997</v>
      </c>
      <c r="L10" s="30">
        <f>IF(K10="DIS","DIS",IF(J10="DIS","DIS",J10+K10))</f>
        <v>22.619999999999997</v>
      </c>
      <c r="M10" s="31" t="str">
        <f>IF(L10&lt;=5.99,"V",IF(L10&lt;=15.99,"VD",IF(L10&lt;=25.99,"D",IF(L10&gt;=26,"BO",IF(L10="DIS","DIS",0)))))</f>
        <v>D</v>
      </c>
      <c r="N10" s="32">
        <f>IF(L10="DIS",0,$H$3/I10)</f>
        <v>2.945648042569365</v>
      </c>
    </row>
    <row r="11" spans="1:14" ht="12.75">
      <c r="A11" s="26">
        <v>3</v>
      </c>
      <c r="B11" s="42" t="s">
        <v>62</v>
      </c>
      <c r="C11" s="42" t="s">
        <v>69</v>
      </c>
      <c r="D11" s="42" t="s">
        <v>70</v>
      </c>
      <c r="E11" s="42" t="s">
        <v>65</v>
      </c>
      <c r="F11" s="42" t="s">
        <v>71</v>
      </c>
      <c r="G11" s="27"/>
      <c r="H11" s="27"/>
      <c r="I11" s="28"/>
      <c r="J11" s="29" t="s">
        <v>83</v>
      </c>
      <c r="K11" s="30" t="str">
        <f>IF(J11="DIS","DIS",IF(I11&gt;$H$5,"DIS",IF(I11&gt;$H$4,I11-$H$4,0)))</f>
        <v>DIS</v>
      </c>
      <c r="L11" s="30" t="str">
        <f>IF(K11="DIS","DIS",IF(J11="DIS","DIS",J11+K11))</f>
        <v>DIS</v>
      </c>
      <c r="M11" s="31" t="str">
        <f>IF(L11&lt;=5.99,"V",IF(L11&lt;=15.99,"VD",IF(L11&lt;=25.99,"D",IF(L11&gt;=26,"BO",IF(L11="DIS","DIS",0)))))</f>
        <v>BO</v>
      </c>
      <c r="N11" s="32">
        <f>IF(L11="DIS",0,$H$3/I11)</f>
        <v>0</v>
      </c>
    </row>
    <row r="12" spans="1:15" ht="12.75">
      <c r="A12" s="18"/>
      <c r="B12" s="19"/>
      <c r="C12" s="7"/>
      <c r="D12" s="7"/>
      <c r="E12" s="7"/>
      <c r="F12" s="7"/>
      <c r="G12" s="18"/>
      <c r="H12" s="18"/>
      <c r="I12" s="18"/>
      <c r="J12" s="18"/>
      <c r="K12" s="18"/>
      <c r="L12" s="18"/>
      <c r="M12" s="18"/>
      <c r="N12" s="18"/>
      <c r="O12" s="18"/>
    </row>
    <row r="13" spans="2:7" ht="12.75">
      <c r="B13" s="19"/>
      <c r="C13" s="7"/>
      <c r="D13" s="7"/>
      <c r="E13" s="7"/>
      <c r="F13" s="7"/>
      <c r="G13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33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18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155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45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155/45</f>
        <v>3.4444444444444446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72</v>
      </c>
      <c r="C9" s="42" t="s">
        <v>73</v>
      </c>
      <c r="D9" s="42" t="s">
        <v>74</v>
      </c>
      <c r="E9" s="42" t="s">
        <v>75</v>
      </c>
      <c r="F9" s="42" t="s">
        <v>76</v>
      </c>
      <c r="G9" s="27">
        <v>1</v>
      </c>
      <c r="H9" s="27"/>
      <c r="I9" s="28">
        <v>39.06</v>
      </c>
      <c r="J9" s="29">
        <f>IF(G9=3,"DIS",IF(G9&lt;=2,G9*5+H9*5))</f>
        <v>5</v>
      </c>
      <c r="K9" s="30">
        <f>IF(J9="DIS","DIS",IF(I9&gt;$H$5,"DIS",IF(I9&gt;$H$4,I9-$H$4,0)))</f>
        <v>0</v>
      </c>
      <c r="L9" s="30">
        <f>IF(K9="DIS","DIS",IF(J9="DIS","DIS",J9+K9))</f>
        <v>5</v>
      </c>
      <c r="M9" s="31" t="str">
        <f>IF(L9&lt;=5.99,"V",IF(L9&lt;=15.99,"VD",IF(L9&lt;=25.99,"D",IF(L9&gt;=26,"BO",IF(L9="DIS","DIS",0)))))</f>
        <v>V</v>
      </c>
      <c r="N9" s="32">
        <f>IF(L9="DIS",0,$H$3/I9)</f>
        <v>3.968253968253968</v>
      </c>
    </row>
    <row r="10" spans="1:14" ht="12.75">
      <c r="A10" s="26">
        <v>2</v>
      </c>
      <c r="B10" s="42" t="s">
        <v>72</v>
      </c>
      <c r="C10" s="42" t="s">
        <v>77</v>
      </c>
      <c r="D10" s="42" t="s">
        <v>78</v>
      </c>
      <c r="E10" s="42" t="s">
        <v>75</v>
      </c>
      <c r="F10" s="42" t="s">
        <v>76</v>
      </c>
      <c r="G10" s="27"/>
      <c r="H10" s="27">
        <v>2</v>
      </c>
      <c r="I10" s="28">
        <v>35.5</v>
      </c>
      <c r="J10" s="29">
        <f>IF(G10=3,"DIS",IF(G10&lt;=2,G10*5+H10*5))</f>
        <v>10</v>
      </c>
      <c r="K10" s="30">
        <f>IF(J10="DIS","DIS",IF(I10&gt;$H$5,"DIS",IF(I10&gt;$H$4,I10-$H$4,0)))</f>
        <v>0</v>
      </c>
      <c r="L10" s="30">
        <f>IF(K10="DIS","DIS",IF(J10="DIS","DIS",J10+K10))</f>
        <v>10</v>
      </c>
      <c r="M10" s="31" t="str">
        <f>IF(L10&lt;=5.99,"V",IF(L10&lt;=15.99,"VD",IF(L10&lt;=25.99,"D",IF(L10&gt;=26,"BO",IF(L10="DIS","DIS",0)))))</f>
        <v>VD</v>
      </c>
      <c r="N10" s="32">
        <f>IF(L10="DIS",0,$H$3/I10)</f>
        <v>4.366197183098592</v>
      </c>
    </row>
    <row r="11" spans="1:14" ht="12.75">
      <c r="A11" s="26">
        <v>3</v>
      </c>
      <c r="B11" s="42" t="s">
        <v>72</v>
      </c>
      <c r="C11" s="42" t="s">
        <v>79</v>
      </c>
      <c r="D11" s="42" t="s">
        <v>80</v>
      </c>
      <c r="E11" s="42" t="s">
        <v>81</v>
      </c>
      <c r="F11" s="42"/>
      <c r="G11" s="27"/>
      <c r="H11" s="27">
        <v>2</v>
      </c>
      <c r="I11" s="28">
        <v>44.37</v>
      </c>
      <c r="J11" s="29">
        <f>IF(G11=3,"DIS",IF(G11&lt;=2,G11*5+H11*5))</f>
        <v>10</v>
      </c>
      <c r="K11" s="30">
        <f>IF(J11="DIS","DIS",IF(I11&gt;$H$5,"DIS",IF(I11&gt;$H$4,I11-$H$4,0)))</f>
        <v>0</v>
      </c>
      <c r="L11" s="30">
        <f>IF(K11="DIS","DIS",IF(J11="DIS","DIS",J11+K11))</f>
        <v>10</v>
      </c>
      <c r="M11" s="31" t="str">
        <f>IF(L11&lt;=5.99,"V",IF(L11&lt;=15.99,"VD",IF(L11&lt;=25.99,"D",IF(L11&gt;=26,"BO",IF(L11="DIS","DIS",0)))))</f>
        <v>VD</v>
      </c>
      <c r="N11" s="32">
        <f>IF(L11="DIS",0,$H$3/I11)</f>
        <v>3.4933513635339195</v>
      </c>
    </row>
    <row r="12" spans="1:14" ht="12.75">
      <c r="A12" s="26">
        <v>4</v>
      </c>
      <c r="B12" s="42" t="s">
        <v>72</v>
      </c>
      <c r="C12" s="42" t="s">
        <v>73</v>
      </c>
      <c r="D12" s="42" t="s">
        <v>82</v>
      </c>
      <c r="E12" s="42" t="s">
        <v>75</v>
      </c>
      <c r="F12" s="42" t="s">
        <v>76</v>
      </c>
      <c r="G12" s="27"/>
      <c r="H12" s="27"/>
      <c r="I12" s="28"/>
      <c r="J12" s="29" t="s">
        <v>83</v>
      </c>
      <c r="K12" s="30" t="str">
        <f>IF(J12="DIS","DIS",IF(I12&gt;$H$5,"DIS",IF(I12&gt;$H$4,I12-$H$4,0)))</f>
        <v>DIS</v>
      </c>
      <c r="L12" s="30" t="str">
        <f>IF(K12="DIS","DIS",IF(J12="DIS","DIS",J12+K12))</f>
        <v>DIS</v>
      </c>
      <c r="M12" s="31" t="str">
        <f>IF(L12&lt;=5.99,"V",IF(L12&lt;=15.99,"VD",IF(L12&lt;=25.99,"D",IF(L12&gt;=26,"BO",IF(L12="DIS","DIS",0)))))</f>
        <v>BO</v>
      </c>
      <c r="N12" s="32">
        <f>IF(L12="DIS",0,$H$3/I12)</f>
        <v>0</v>
      </c>
    </row>
    <row r="13" spans="1:15" ht="12.75">
      <c r="A13" s="40"/>
      <c r="B13" s="19"/>
      <c r="C13" s="7"/>
      <c r="D13" s="7"/>
      <c r="E13" s="7"/>
      <c r="F13" s="7"/>
      <c r="G13" s="18"/>
      <c r="H13" s="18"/>
      <c r="I13" s="18"/>
      <c r="J13" s="36"/>
      <c r="K13" s="37"/>
      <c r="L13" s="37"/>
      <c r="M13" s="38"/>
      <c r="N13" s="39"/>
      <c r="O13" s="18"/>
    </row>
    <row r="14" spans="1:15" ht="12.75">
      <c r="A14" s="18"/>
      <c r="B14" s="19"/>
      <c r="C14" s="40"/>
      <c r="D14" s="7"/>
      <c r="E14" s="7"/>
      <c r="F14" s="7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18"/>
      <c r="B15" s="19"/>
      <c r="C15" s="7"/>
      <c r="D15" s="7"/>
      <c r="E15" s="7"/>
      <c r="F15" s="7"/>
      <c r="G15" s="18"/>
      <c r="H15" s="18"/>
      <c r="I15" s="18"/>
      <c r="J15" s="18"/>
      <c r="K15" s="18"/>
      <c r="L15" s="18"/>
      <c r="M15" s="18"/>
      <c r="N15" s="18"/>
      <c r="O15" s="18"/>
    </row>
    <row r="16" spans="2:7" ht="12.75">
      <c r="B16" s="19"/>
      <c r="C16" s="7"/>
      <c r="D16" s="7"/>
      <c r="E16" s="7"/>
      <c r="F16" s="7"/>
      <c r="G16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41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21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169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48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70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169/48</f>
        <v>3.5208333333333335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44</v>
      </c>
      <c r="C9" s="42" t="s">
        <v>45</v>
      </c>
      <c r="D9" s="42" t="s">
        <v>46</v>
      </c>
      <c r="E9" s="42" t="s">
        <v>47</v>
      </c>
      <c r="F9" s="42" t="s">
        <v>48</v>
      </c>
      <c r="G9" s="27"/>
      <c r="H9" s="27"/>
      <c r="I9" s="28">
        <v>44.46</v>
      </c>
      <c r="J9" s="29">
        <f>IF(G9=3,"DIS",IF(G9&lt;=2,G9*5+H9*5))</f>
        <v>0</v>
      </c>
      <c r="K9" s="30">
        <f>IF(J9="DIS","DIS",IF(I9&gt;$H$5,"DIS",IF(I9&gt;$H$4,I9-$H$4,0)))</f>
        <v>0</v>
      </c>
      <c r="L9" s="30">
        <f>IF(K9="DIS","DIS",IF(J9="DIS","DIS",J9+K9))</f>
        <v>0</v>
      </c>
      <c r="M9" s="31" t="str">
        <f>IF(L9&lt;=5.99,"V",IF(L9&lt;=15.99,"VD",IF(L9&lt;=25.99,"D",IF(L9&gt;=26,"BO",IF(L9="DIS","DIS",0)))))</f>
        <v>V</v>
      </c>
      <c r="N9" s="32">
        <f>IF(L9="DIS",0,$H$3/I9)</f>
        <v>3.801169590643275</v>
      </c>
    </row>
    <row r="10" spans="1:14" ht="12.75">
      <c r="A10" s="26">
        <v>2</v>
      </c>
      <c r="B10" s="42" t="s">
        <v>44</v>
      </c>
      <c r="C10" s="42" t="s">
        <v>59</v>
      </c>
      <c r="D10" s="42" t="s">
        <v>60</v>
      </c>
      <c r="E10" s="42" t="s">
        <v>61</v>
      </c>
      <c r="F10" s="42"/>
      <c r="G10" s="33"/>
      <c r="H10" s="33"/>
      <c r="I10" s="34">
        <v>47.46</v>
      </c>
      <c r="J10" s="10">
        <f>IF(G10=3,"DIS",IF(G10&lt;=2,G10*5+H10*5))</f>
        <v>0</v>
      </c>
      <c r="K10" s="11">
        <f>IF(J10="DIS","DIS",IF(I10&gt;$H$5,"DIS",IF(I10&gt;$H$4,I10-$H$4,0)))</f>
        <v>0</v>
      </c>
      <c r="L10" s="11">
        <f>IF(K10="DIS","DIS",IF(J10="DIS","DIS",J10+K10))</f>
        <v>0</v>
      </c>
      <c r="M10" s="35" t="str">
        <f>IF(L10&lt;=5.99,"V",IF(L10&lt;=15.99,"VD",IF(L10&lt;=25.99,"D",IF(L10&gt;=26,"BO",IF(L10="DIS","DIS",0)))))</f>
        <v>V</v>
      </c>
      <c r="N10" s="12">
        <f>IF(L10="DIS",0,$H$3/I10)</f>
        <v>3.560893383902233</v>
      </c>
    </row>
    <row r="11" spans="1:14" ht="12.75">
      <c r="A11" s="26">
        <v>3</v>
      </c>
      <c r="B11" s="42" t="s">
        <v>44</v>
      </c>
      <c r="C11" s="42" t="s">
        <v>49</v>
      </c>
      <c r="D11" s="42" t="s">
        <v>50</v>
      </c>
      <c r="E11" s="42" t="s">
        <v>51</v>
      </c>
      <c r="F11" s="42" t="s">
        <v>52</v>
      </c>
      <c r="G11" s="27"/>
      <c r="H11" s="27"/>
      <c r="I11" s="28">
        <v>50.25</v>
      </c>
      <c r="J11" s="29">
        <f>IF(G11=3,"DIS",IF(G11&lt;=2,G11*5+H11*5))</f>
        <v>0</v>
      </c>
      <c r="K11" s="30">
        <f>IF(J11="DIS","DIS",IF(I11&gt;$H$5,"DIS",IF(I11&gt;$H$4,I11-$H$4,0)))</f>
        <v>2.25</v>
      </c>
      <c r="L11" s="30">
        <f>IF(K11="DIS","DIS",IF(J11="DIS","DIS",J11+K11))</f>
        <v>2.25</v>
      </c>
      <c r="M11" s="31" t="str">
        <f>IF(L11&lt;=5.99,"V",IF(L11&lt;=15.99,"VD",IF(L11&lt;=25.99,"D",IF(L11&gt;=26,"BO",IF(L11="DIS","DIS",0)))))</f>
        <v>V</v>
      </c>
      <c r="N11" s="32">
        <f>IF(L11="DIS",0,$H$3/I11)</f>
        <v>3.36318407960199</v>
      </c>
    </row>
    <row r="12" spans="1:14" ht="12.75">
      <c r="A12" s="26">
        <v>4</v>
      </c>
      <c r="B12" s="42" t="s">
        <v>44</v>
      </c>
      <c r="C12" s="42" t="s">
        <v>55</v>
      </c>
      <c r="D12" s="42" t="s">
        <v>56</v>
      </c>
      <c r="E12" s="42" t="s">
        <v>57</v>
      </c>
      <c r="F12" s="42" t="s">
        <v>58</v>
      </c>
      <c r="G12" s="27"/>
      <c r="H12" s="27">
        <v>1</v>
      </c>
      <c r="I12" s="28">
        <v>46.46</v>
      </c>
      <c r="J12" s="29">
        <f>IF(G12=3,"DIS",IF(G12&lt;=2,G12*5+H12*5))</f>
        <v>5</v>
      </c>
      <c r="K12" s="30">
        <f>IF(J12="DIS","DIS",IF(I12&gt;$H$5,"DIS",IF(I12&gt;$H$4,I12-$H$4,0)))</f>
        <v>0</v>
      </c>
      <c r="L12" s="30">
        <f>IF(K12="DIS","DIS",IF(J12="DIS","DIS",J12+K12))</f>
        <v>5</v>
      </c>
      <c r="M12" s="31" t="str">
        <f>IF(L12&lt;=5.99,"V",IF(L12&lt;=15.99,"VD",IF(L12&lt;=25.99,"D",IF(L12&gt;=26,"BO",IF(L12="DIS","DIS",0)))))</f>
        <v>V</v>
      </c>
      <c r="N12" s="32">
        <f>IF(L12="DIS",0,$H$3/I12)</f>
        <v>3.637537666810159</v>
      </c>
    </row>
    <row r="13" spans="1:14" ht="12.75">
      <c r="A13" s="26">
        <v>5</v>
      </c>
      <c r="B13" s="42" t="s">
        <v>44</v>
      </c>
      <c r="C13" s="42" t="s">
        <v>53</v>
      </c>
      <c r="D13" s="42" t="s">
        <v>54</v>
      </c>
      <c r="E13" s="42" t="s">
        <v>47</v>
      </c>
      <c r="F13" s="42"/>
      <c r="G13" s="27">
        <v>1</v>
      </c>
      <c r="H13" s="27"/>
      <c r="I13" s="28">
        <v>50.84</v>
      </c>
      <c r="J13" s="29">
        <f>IF(G13=3,"DIS",IF(G13&lt;=2,G13*5+H13*5))</f>
        <v>5</v>
      </c>
      <c r="K13" s="30">
        <f>IF(J13="DIS","DIS",IF(I13&gt;$H$5,"DIS",IF(I13&gt;$H$4,I13-$H$4,0)))</f>
        <v>2.8400000000000034</v>
      </c>
      <c r="L13" s="30">
        <f>IF(K13="DIS","DIS",IF(J13="DIS","DIS",J13+K13))</f>
        <v>7.840000000000003</v>
      </c>
      <c r="M13" s="31" t="str">
        <f>IF(L13&lt;=5.99,"V",IF(L13&lt;=15.99,"VD",IF(L13&lt;=25.99,"D",IF(L13&gt;=26,"BO",IF(L13="DIS","DIS",0)))))</f>
        <v>VD</v>
      </c>
      <c r="N13" s="32">
        <f>IF(L13="DIS",0,$H$3/I13)</f>
        <v>3.324154209284028</v>
      </c>
    </row>
    <row r="14" spans="1:15" ht="12.75">
      <c r="A14" s="18"/>
      <c r="B14" s="19"/>
      <c r="C14" s="7"/>
      <c r="D14" s="7"/>
      <c r="E14" s="7"/>
      <c r="F14" s="7"/>
      <c r="G14" s="18"/>
      <c r="H14" s="18"/>
      <c r="I14" s="18"/>
      <c r="J14" s="18"/>
      <c r="K14" s="18"/>
      <c r="L14" s="18"/>
      <c r="M14" s="18"/>
      <c r="N14" s="18"/>
      <c r="O14" s="18"/>
    </row>
    <row r="15" spans="2:7" ht="12.75">
      <c r="B15" s="19"/>
      <c r="C15" s="7"/>
      <c r="D15" s="7"/>
      <c r="E15" s="7"/>
      <c r="F15" s="7"/>
      <c r="G15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42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21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169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48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70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169/48</f>
        <v>3.5208333333333335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62</v>
      </c>
      <c r="C9" s="42" t="s">
        <v>63</v>
      </c>
      <c r="D9" s="42" t="s">
        <v>64</v>
      </c>
      <c r="E9" s="42" t="s">
        <v>65</v>
      </c>
      <c r="F9" s="42" t="s">
        <v>58</v>
      </c>
      <c r="G9" s="27"/>
      <c r="H9" s="27"/>
      <c r="I9" s="28"/>
      <c r="J9" s="29" t="s">
        <v>83</v>
      </c>
      <c r="K9" s="30" t="str">
        <f>IF(J9="DIS","DIS",IF(I9&gt;$H$5,"DIS",IF(I9&gt;$H$4,I9-$H$4,0)))</f>
        <v>DIS</v>
      </c>
      <c r="L9" s="30" t="str">
        <f>IF(K9="DIS","DIS",IF(J9="DIS","DIS",J9+K9))</f>
        <v>DIS</v>
      </c>
      <c r="M9" s="31" t="str">
        <f>IF(L9&lt;=5.99,"V",IF(L9&lt;=15.99,"VD",IF(L9&lt;=25.99,"D",IF(L9&gt;=26,"BO",IF(L9="DIS","DIS",0)))))</f>
        <v>BO</v>
      </c>
      <c r="N9" s="32">
        <f>IF(L9="DIS",0,$H$3/I9)</f>
        <v>0</v>
      </c>
    </row>
    <row r="10" spans="1:14" ht="12.75">
      <c r="A10" s="26">
        <v>2</v>
      </c>
      <c r="B10" s="42" t="s">
        <v>62</v>
      </c>
      <c r="C10" s="42" t="s">
        <v>66</v>
      </c>
      <c r="D10" s="42" t="s">
        <v>67</v>
      </c>
      <c r="E10" s="42" t="s">
        <v>65</v>
      </c>
      <c r="F10" s="42" t="s">
        <v>68</v>
      </c>
      <c r="G10" s="27"/>
      <c r="H10" s="27"/>
      <c r="I10" s="28"/>
      <c r="J10" s="29" t="s">
        <v>83</v>
      </c>
      <c r="K10" s="30" t="str">
        <f>IF(J10="DIS","DIS",IF(I10&gt;$H$5,"DIS",IF(I10&gt;$H$4,I10-$H$4,0)))</f>
        <v>DIS</v>
      </c>
      <c r="L10" s="30" t="str">
        <f>IF(K10="DIS","DIS",IF(J10="DIS","DIS",J10+K10))</f>
        <v>DIS</v>
      </c>
      <c r="M10" s="31" t="str">
        <f>IF(L10&lt;=5.99,"V",IF(L10&lt;=15.99,"VD",IF(L10&lt;=25.99,"D",IF(L10&gt;=26,"BO",IF(L10="DIS","DIS",0)))))</f>
        <v>BO</v>
      </c>
      <c r="N10" s="32">
        <f>IF(L10="DIS",0,$H$3/I10)</f>
        <v>0</v>
      </c>
    </row>
    <row r="11" spans="1:14" ht="12.75">
      <c r="A11" s="26">
        <v>3</v>
      </c>
      <c r="B11" s="42" t="s">
        <v>62</v>
      </c>
      <c r="C11" s="42" t="s">
        <v>69</v>
      </c>
      <c r="D11" s="42" t="s">
        <v>70</v>
      </c>
      <c r="E11" s="42" t="s">
        <v>65</v>
      </c>
      <c r="F11" s="42" t="s">
        <v>71</v>
      </c>
      <c r="G11" s="27"/>
      <c r="H11" s="27"/>
      <c r="I11" s="28"/>
      <c r="J11" s="29" t="s">
        <v>83</v>
      </c>
      <c r="K11" s="30" t="str">
        <f>IF(J11="DIS","DIS",IF(I11&gt;$H$5,"DIS",IF(I11&gt;$H$4,I11-$H$4,0)))</f>
        <v>DIS</v>
      </c>
      <c r="L11" s="30" t="str">
        <f>IF(K11="DIS","DIS",IF(J11="DIS","DIS",J11+K11))</f>
        <v>DIS</v>
      </c>
      <c r="M11" s="31" t="str">
        <f>IF(L11&lt;=5.99,"V",IF(L11&lt;=15.99,"VD",IF(L11&lt;=25.99,"D",IF(L11&gt;=26,"BO",IF(L11="DIS","DIS",0)))))</f>
        <v>BO</v>
      </c>
      <c r="N11" s="32">
        <f>IF(L11="DIS",0,$H$3/I11)</f>
        <v>0</v>
      </c>
    </row>
    <row r="12" spans="1:15" ht="12.75">
      <c r="A12" s="18"/>
      <c r="B12" s="19"/>
      <c r="C12" s="7"/>
      <c r="D12" s="7"/>
      <c r="E12" s="7"/>
      <c r="F12" s="7"/>
      <c r="G12" s="18"/>
      <c r="H12" s="18"/>
      <c r="I12" s="18"/>
      <c r="J12" s="18"/>
      <c r="K12" s="18"/>
      <c r="L12" s="18"/>
      <c r="M12" s="18"/>
      <c r="N12" s="18"/>
      <c r="O12" s="18"/>
    </row>
    <row r="13" spans="2:7" ht="12.75">
      <c r="B13" s="19"/>
      <c r="C13" s="7"/>
      <c r="D13" s="7"/>
      <c r="E13" s="7"/>
      <c r="F13" s="7"/>
      <c r="G13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43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21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169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48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70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169/48</f>
        <v>3.5208333333333335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72</v>
      </c>
      <c r="C9" s="42" t="s">
        <v>73</v>
      </c>
      <c r="D9" s="42" t="s">
        <v>74</v>
      </c>
      <c r="E9" s="42" t="s">
        <v>75</v>
      </c>
      <c r="F9" s="42" t="s">
        <v>76</v>
      </c>
      <c r="G9" s="27"/>
      <c r="H9" s="27"/>
      <c r="I9" s="28"/>
      <c r="J9" s="29" t="s">
        <v>83</v>
      </c>
      <c r="K9" s="30" t="str">
        <f>IF(J9="DIS","DIS",IF(I9&gt;$H$5,"DIS",IF(I9&gt;$H$4,I9-$H$4,0)))</f>
        <v>DIS</v>
      </c>
      <c r="L9" s="30" t="str">
        <f>IF(K9="DIS","DIS",IF(J9="DIS","DIS",J9+K9))</f>
        <v>DIS</v>
      </c>
      <c r="M9" s="31" t="str">
        <f>IF(L9&lt;=5.99,"V",IF(L9&lt;=15.99,"VD",IF(L9&lt;=25.99,"D",IF(L9&gt;=26,"BO",IF(L9="DIS","DIS",0)))))</f>
        <v>BO</v>
      </c>
      <c r="N9" s="32">
        <f>IF(L9="DIS",0,$H$3/I9)</f>
        <v>0</v>
      </c>
    </row>
    <row r="10" spans="1:14" ht="12.75">
      <c r="A10" s="26">
        <v>2</v>
      </c>
      <c r="B10" s="42" t="s">
        <v>72</v>
      </c>
      <c r="C10" s="42" t="s">
        <v>77</v>
      </c>
      <c r="D10" s="42" t="s">
        <v>78</v>
      </c>
      <c r="E10" s="42" t="s">
        <v>75</v>
      </c>
      <c r="F10" s="42" t="s">
        <v>76</v>
      </c>
      <c r="G10" s="27"/>
      <c r="H10" s="27"/>
      <c r="I10" s="28"/>
      <c r="J10" s="29" t="s">
        <v>83</v>
      </c>
      <c r="K10" s="30" t="str">
        <f>IF(J10="DIS","DIS",IF(I10&gt;$H$5,"DIS",IF(I10&gt;$H$4,I10-$H$4,0)))</f>
        <v>DIS</v>
      </c>
      <c r="L10" s="30" t="str">
        <f>IF(K10="DIS","DIS",IF(J10="DIS","DIS",J10+K10))</f>
        <v>DIS</v>
      </c>
      <c r="M10" s="31" t="str">
        <f>IF(L10&lt;=5.99,"V",IF(L10&lt;=15.99,"VD",IF(L10&lt;=25.99,"D",IF(L10&gt;=26,"BO",IF(L10="DIS","DIS",0)))))</f>
        <v>BO</v>
      </c>
      <c r="N10" s="32">
        <f>IF(L10="DIS",0,$H$3/I10)</f>
        <v>0</v>
      </c>
    </row>
    <row r="11" spans="1:14" ht="12.75">
      <c r="A11" s="26">
        <v>3</v>
      </c>
      <c r="B11" s="42" t="s">
        <v>72</v>
      </c>
      <c r="C11" s="42" t="s">
        <v>79</v>
      </c>
      <c r="D11" s="42" t="s">
        <v>80</v>
      </c>
      <c r="E11" s="42" t="s">
        <v>81</v>
      </c>
      <c r="F11" s="42"/>
      <c r="G11" s="27"/>
      <c r="H11" s="27"/>
      <c r="I11" s="28"/>
      <c r="J11" s="29" t="s">
        <v>83</v>
      </c>
      <c r="K11" s="30" t="str">
        <f>IF(J11="DIS","DIS",IF(I11&gt;$H$5,"DIS",IF(I11&gt;$H$4,I11-$H$4,0)))</f>
        <v>DIS</v>
      </c>
      <c r="L11" s="30" t="str">
        <f>IF(K11="DIS","DIS",IF(J11="DIS","DIS",J11+K11))</f>
        <v>DIS</v>
      </c>
      <c r="M11" s="31" t="str">
        <f>IF(L11&lt;=5.99,"V",IF(L11&lt;=15.99,"VD",IF(L11&lt;=25.99,"D",IF(L11&gt;=26,"BO",IF(L11="DIS","DIS",0)))))</f>
        <v>BO</v>
      </c>
      <c r="N11" s="32">
        <f>IF(L11="DIS",0,$H$3/I11)</f>
        <v>0</v>
      </c>
    </row>
    <row r="12" spans="1:14" ht="12.75">
      <c r="A12" s="26">
        <v>4</v>
      </c>
      <c r="B12" s="42" t="s">
        <v>72</v>
      </c>
      <c r="C12" s="42" t="s">
        <v>73</v>
      </c>
      <c r="D12" s="42" t="s">
        <v>82</v>
      </c>
      <c r="E12" s="42" t="s">
        <v>75</v>
      </c>
      <c r="F12" s="42" t="s">
        <v>76</v>
      </c>
      <c r="G12" s="27"/>
      <c r="H12" s="27"/>
      <c r="I12" s="28"/>
      <c r="J12" s="29" t="s">
        <v>83</v>
      </c>
      <c r="K12" s="30" t="str">
        <f>IF(J12="DIS","DIS",IF(I12&gt;$H$5,"DIS",IF(I12&gt;$H$4,I12-$H$4,0)))</f>
        <v>DIS</v>
      </c>
      <c r="L12" s="30" t="str">
        <f>IF(K12="DIS","DIS",IF(J12="DIS","DIS",J12+K12))</f>
        <v>DIS</v>
      </c>
      <c r="M12" s="31" t="str">
        <f>IF(L12&lt;=5.99,"V",IF(L12&lt;=15.99,"VD",IF(L12&lt;=25.99,"D",IF(L12&gt;=26,"BO",IF(L12="DIS","DIS",0)))))</f>
        <v>BO</v>
      </c>
      <c r="N12" s="32">
        <f>IF(L12="DIS",0,$H$3/I12)</f>
        <v>0</v>
      </c>
    </row>
    <row r="13" spans="1:15" ht="12.75">
      <c r="A13" s="18"/>
      <c r="B13" s="19"/>
      <c r="C13" s="7"/>
      <c r="D13" s="7"/>
      <c r="E13" s="7"/>
      <c r="F13" s="7"/>
      <c r="G13" s="18"/>
      <c r="H13" s="18"/>
      <c r="I13" s="18"/>
      <c r="J13" s="18"/>
      <c r="K13" s="18"/>
      <c r="L13" s="18"/>
      <c r="M13" s="18"/>
      <c r="N13" s="18"/>
      <c r="O13" s="18"/>
    </row>
    <row r="14" spans="2:7" ht="12.75">
      <c r="B14" s="19"/>
      <c r="C14" s="7"/>
      <c r="D14" s="7"/>
      <c r="E14" s="7"/>
      <c r="F14" s="7"/>
      <c r="G14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28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19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165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53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165/53</f>
        <v>3.1132075471698113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2" t="s">
        <v>85</v>
      </c>
      <c r="C9" s="42" t="s">
        <v>94</v>
      </c>
      <c r="D9" s="42" t="s">
        <v>95</v>
      </c>
      <c r="E9" s="42" t="s">
        <v>96</v>
      </c>
      <c r="F9" s="42" t="s">
        <v>97</v>
      </c>
      <c r="G9" s="27"/>
      <c r="H9" s="27"/>
      <c r="I9" s="28">
        <v>36.28</v>
      </c>
      <c r="J9" s="29">
        <f>IF(G9=3,"DIS",IF(G9&lt;=2,G9*5+H9*5))</f>
        <v>0</v>
      </c>
      <c r="K9" s="30">
        <f>IF(J9="DIS","DIS",IF(I9&gt;$H$5,"DIS",IF(I9&gt;$H$4,I9-$H$4,0)))</f>
        <v>0</v>
      </c>
      <c r="L9" s="30">
        <f>IF(K9="DIS","DIS",IF(J9="DIS","DIS",J9+K9))</f>
        <v>0</v>
      </c>
      <c r="M9" s="31" t="str">
        <f>IF(L9&lt;=5.99,"V",IF(L9&lt;=15.99,"VD",IF(L9&lt;=25.99,"D",IF(L9&gt;=26,"BO",IF(L9="DIS","DIS",0)))))</f>
        <v>V</v>
      </c>
      <c r="N9" s="32">
        <f>IF(L9="DIS",0,$H$3/I9)</f>
        <v>4.547960308710033</v>
      </c>
    </row>
    <row r="10" spans="1:14" ht="12.75">
      <c r="A10" s="26">
        <v>2</v>
      </c>
      <c r="B10" s="42" t="s">
        <v>85</v>
      </c>
      <c r="C10" s="42" t="s">
        <v>119</v>
      </c>
      <c r="D10" s="42" t="s">
        <v>120</v>
      </c>
      <c r="E10" s="42" t="s">
        <v>121</v>
      </c>
      <c r="F10" s="42" t="s">
        <v>58</v>
      </c>
      <c r="G10" s="27"/>
      <c r="H10" s="27"/>
      <c r="I10" s="28">
        <v>40.21</v>
      </c>
      <c r="J10" s="29">
        <f>IF(G10=3,"DIS",IF(G10&lt;=2,G10*5+H10*5))</f>
        <v>0</v>
      </c>
      <c r="K10" s="30">
        <f>IF(J10="DIS","DIS",IF(I10&gt;$H$5,"DIS",IF(I10&gt;$H$4,I10-$H$4,0)))</f>
        <v>0</v>
      </c>
      <c r="L10" s="30">
        <f>IF(K10="DIS","DIS",IF(J10="DIS","DIS",J10+K10))</f>
        <v>0</v>
      </c>
      <c r="M10" s="31" t="str">
        <f>IF(L10&lt;=5.99,"V",IF(L10&lt;=15.99,"VD",IF(L10&lt;=25.99,"D",IF(L10&gt;=26,"BO",IF(L10="DIS","DIS",0)))))</f>
        <v>V</v>
      </c>
      <c r="N10" s="32">
        <f>IF(L10="DIS",0,$H$3/I10)</f>
        <v>4.1034568515294705</v>
      </c>
    </row>
    <row r="11" spans="1:14" ht="12.75">
      <c r="A11" s="26">
        <v>3</v>
      </c>
      <c r="B11" s="42" t="s">
        <v>85</v>
      </c>
      <c r="C11" s="42" t="s">
        <v>98</v>
      </c>
      <c r="D11" s="42" t="s">
        <v>99</v>
      </c>
      <c r="E11" s="42" t="s">
        <v>100</v>
      </c>
      <c r="F11" s="42" t="s">
        <v>101</v>
      </c>
      <c r="G11" s="33"/>
      <c r="H11" s="33"/>
      <c r="I11" s="34">
        <v>44.06</v>
      </c>
      <c r="J11" s="10">
        <f>IF(G11=3,"DIS",IF(G11&lt;=2,G11*5+H11*5))</f>
        <v>0</v>
      </c>
      <c r="K11" s="11">
        <f>IF(J11="DIS","DIS",IF(I11&gt;$H$5,"DIS",IF(I11&gt;$H$4,I11-$H$4,0)))</f>
        <v>0</v>
      </c>
      <c r="L11" s="11">
        <f>IF(K11="DIS","DIS",IF(J11="DIS","DIS",J11+K11))</f>
        <v>0</v>
      </c>
      <c r="M11" s="35" t="str">
        <f>IF(L11&lt;=5.99,"V",IF(L11&lt;=15.99,"VD",IF(L11&lt;=25.99,"D",IF(L11&gt;=26,"BO",IF(L11="DIS","DIS",0)))))</f>
        <v>V</v>
      </c>
      <c r="N11" s="12">
        <f>IF(L11="DIS",0,$H$3/I11)</f>
        <v>3.7448933272809803</v>
      </c>
    </row>
    <row r="12" spans="1:14" ht="12.75">
      <c r="A12" s="26">
        <v>4</v>
      </c>
      <c r="B12" s="42" t="s">
        <v>85</v>
      </c>
      <c r="C12" s="42" t="s">
        <v>116</v>
      </c>
      <c r="D12" s="42" t="s">
        <v>117</v>
      </c>
      <c r="E12" s="42" t="s">
        <v>118</v>
      </c>
      <c r="F12" s="42" t="s">
        <v>58</v>
      </c>
      <c r="G12" s="27"/>
      <c r="H12" s="27"/>
      <c r="I12" s="28">
        <v>48.65</v>
      </c>
      <c r="J12" s="29">
        <f>IF(G12=3,"DIS",IF(G12&lt;=2,G12*5+H12*5))</f>
        <v>0</v>
      </c>
      <c r="K12" s="30">
        <f>IF(J12="DIS","DIS",IF(I12&gt;$H$5,"DIS",IF(I12&gt;$H$4,I12-$H$4,0)))</f>
        <v>0</v>
      </c>
      <c r="L12" s="30">
        <f>IF(K12="DIS","DIS",IF(J12="DIS","DIS",J12+K12))</f>
        <v>0</v>
      </c>
      <c r="M12" s="31" t="str">
        <f>IF(L12&lt;=5.99,"V",IF(L12&lt;=15.99,"VD",IF(L12&lt;=25.99,"D",IF(L12&gt;=26,"BO",IF(L12="DIS","DIS",0)))))</f>
        <v>V</v>
      </c>
      <c r="N12" s="32">
        <f>IF(L12="DIS",0,$H$3/I12)</f>
        <v>3.3915724563206577</v>
      </c>
    </row>
    <row r="13" spans="1:14" ht="12.75">
      <c r="A13" s="26">
        <v>5</v>
      </c>
      <c r="B13" s="42" t="s">
        <v>85</v>
      </c>
      <c r="C13" s="42" t="s">
        <v>53</v>
      </c>
      <c r="D13" s="42" t="s">
        <v>127</v>
      </c>
      <c r="E13" s="42" t="s">
        <v>111</v>
      </c>
      <c r="F13" s="42"/>
      <c r="G13" s="27"/>
      <c r="H13" s="27">
        <v>1</v>
      </c>
      <c r="I13" s="28">
        <v>40.12</v>
      </c>
      <c r="J13" s="29">
        <f>IF(G13=3,"DIS",IF(G13&lt;=2,G13*5+H13*5))</f>
        <v>5</v>
      </c>
      <c r="K13" s="30">
        <f>IF(J13="DIS","DIS",IF(I13&gt;$H$5,"DIS",IF(I13&gt;$H$4,I13-$H$4,0)))</f>
        <v>0</v>
      </c>
      <c r="L13" s="30">
        <f>IF(K13="DIS","DIS",IF(J13="DIS","DIS",J13+K13))</f>
        <v>5</v>
      </c>
      <c r="M13" s="31" t="str">
        <f>IF(L13&lt;=5.99,"V",IF(L13&lt;=15.99,"VD",IF(L13&lt;=25.99,"D",IF(L13&gt;=26,"BO",IF(L13="DIS","DIS",0)))))</f>
        <v>V</v>
      </c>
      <c r="N13" s="32">
        <f>IF(L13="DIS",0,$H$3/I13)</f>
        <v>4.112662013958126</v>
      </c>
    </row>
    <row r="14" spans="1:14" ht="12.75">
      <c r="A14" s="26">
        <v>6</v>
      </c>
      <c r="B14" s="42" t="s">
        <v>85</v>
      </c>
      <c r="C14" s="42" t="s">
        <v>106</v>
      </c>
      <c r="D14" s="42" t="s">
        <v>107</v>
      </c>
      <c r="E14" s="42" t="s">
        <v>108</v>
      </c>
      <c r="F14" s="42"/>
      <c r="G14" s="27"/>
      <c r="H14" s="27">
        <v>1</v>
      </c>
      <c r="I14" s="28">
        <v>46.46</v>
      </c>
      <c r="J14" s="29">
        <f>IF(G14=3,"DIS",IF(G14&lt;=2,G14*5+H14*5))</f>
        <v>5</v>
      </c>
      <c r="K14" s="30">
        <f>IF(J14="DIS","DIS",IF(I14&gt;$H$5,"DIS",IF(I14&gt;$H$4,I14-$H$4,0)))</f>
        <v>0</v>
      </c>
      <c r="L14" s="30">
        <f>IF(K14="DIS","DIS",IF(J14="DIS","DIS",J14+K14))</f>
        <v>5</v>
      </c>
      <c r="M14" s="31" t="str">
        <f>IF(L14&lt;=5.99,"V",IF(L14&lt;=15.99,"VD",IF(L14&lt;=25.99,"D",IF(L14&gt;=26,"BO",IF(L14="DIS","DIS",0)))))</f>
        <v>V</v>
      </c>
      <c r="N14" s="32">
        <f>IF(L14="DIS",0,$H$3/I14)</f>
        <v>3.5514421007318124</v>
      </c>
    </row>
    <row r="15" spans="1:14" ht="12.75">
      <c r="A15" s="26">
        <v>7</v>
      </c>
      <c r="B15" s="42" t="s">
        <v>85</v>
      </c>
      <c r="C15" s="42" t="s">
        <v>91</v>
      </c>
      <c r="D15" s="42" t="s">
        <v>92</v>
      </c>
      <c r="E15" s="42" t="s">
        <v>93</v>
      </c>
      <c r="F15" s="42"/>
      <c r="G15" s="27"/>
      <c r="H15" s="27">
        <v>1</v>
      </c>
      <c r="I15" s="28">
        <v>49.12</v>
      </c>
      <c r="J15" s="29">
        <f>IF(G15=3,"DIS",IF(G15&lt;=2,G15*5+H15*5))</f>
        <v>5</v>
      </c>
      <c r="K15" s="30">
        <f>IF(J15="DIS","DIS",IF(I15&gt;$H$5,"DIS",IF(I15&gt;$H$4,I15-$H$4,0)))</f>
        <v>0</v>
      </c>
      <c r="L15" s="30">
        <f>IF(K15="DIS","DIS",IF(J15="DIS","DIS",J15+K15))</f>
        <v>5</v>
      </c>
      <c r="M15" s="31" t="str">
        <f>IF(L15&lt;=5.99,"V",IF(L15&lt;=15.99,"VD",IF(L15&lt;=25.99,"D",IF(L15&gt;=26,"BO",IF(L15="DIS","DIS",0)))))</f>
        <v>V</v>
      </c>
      <c r="N15" s="32">
        <f>IF(L15="DIS",0,$H$3/I15)</f>
        <v>3.3591205211726387</v>
      </c>
    </row>
    <row r="16" spans="1:14" ht="12.75">
      <c r="A16" s="26">
        <v>8</v>
      </c>
      <c r="B16" s="42" t="s">
        <v>85</v>
      </c>
      <c r="C16" s="42" t="s">
        <v>102</v>
      </c>
      <c r="D16" s="42" t="s">
        <v>125</v>
      </c>
      <c r="E16" s="42" t="s">
        <v>126</v>
      </c>
      <c r="F16" s="42" t="s">
        <v>68</v>
      </c>
      <c r="G16" s="27"/>
      <c r="H16" s="27">
        <v>2</v>
      </c>
      <c r="I16" s="28">
        <v>54.09</v>
      </c>
      <c r="J16" s="29">
        <f>IF(G16=3,"DIS",IF(G16&lt;=2,G16*5+H16*5))</f>
        <v>10</v>
      </c>
      <c r="K16" s="30">
        <f>IF(J16="DIS","DIS",IF(I16&gt;$H$5,"DIS",IF(I16&gt;$H$4,I16-$H$4,0)))</f>
        <v>1.0900000000000034</v>
      </c>
      <c r="L16" s="30">
        <f>IF(K16="DIS","DIS",IF(J16="DIS","DIS",J16+K16))</f>
        <v>11.090000000000003</v>
      </c>
      <c r="M16" s="31" t="str">
        <f>IF(L16&lt;=5.99,"V",IF(L16&lt;=15.99,"VD",IF(L16&lt;=25.99,"D",IF(L16&gt;=26,"BO",IF(L16="DIS","DIS",0)))))</f>
        <v>VD</v>
      </c>
      <c r="N16" s="32">
        <f>IF(L16="DIS",0,$H$3/I16)</f>
        <v>3.050471436494731</v>
      </c>
    </row>
    <row r="17" spans="1:14" ht="12.75">
      <c r="A17" s="26">
        <v>9</v>
      </c>
      <c r="B17" s="42" t="s">
        <v>85</v>
      </c>
      <c r="C17" s="42" t="s">
        <v>53</v>
      </c>
      <c r="D17" s="42" t="s">
        <v>104</v>
      </c>
      <c r="E17" s="42" t="s">
        <v>105</v>
      </c>
      <c r="F17" s="42"/>
      <c r="G17" s="33">
        <v>1</v>
      </c>
      <c r="H17" s="33">
        <v>1</v>
      </c>
      <c r="I17" s="34">
        <v>57.06</v>
      </c>
      <c r="J17" s="10">
        <f>IF(G17=3,"DIS",IF(G17&lt;=2,G17*5+H17*5))</f>
        <v>10</v>
      </c>
      <c r="K17" s="11">
        <f>IF(J17="DIS","DIS",IF(I17&gt;$H$5,"DIS",IF(I17&gt;$H$4,I17-$H$4,0)))</f>
        <v>4.060000000000002</v>
      </c>
      <c r="L17" s="11">
        <f>IF(K17="DIS","DIS",IF(J17="DIS","DIS",J17+K17))</f>
        <v>14.060000000000002</v>
      </c>
      <c r="M17" s="35" t="str">
        <f>IF(L17&lt;=5.99,"V",IF(L17&lt;=15.99,"VD",IF(L17&lt;=25.99,"D",IF(L17&gt;=26,"BO",IF(L17="DIS","DIS",0)))))</f>
        <v>VD</v>
      </c>
      <c r="N17" s="12">
        <f>IF(L17="DIS",0,$H$3/I17)</f>
        <v>2.891692954784437</v>
      </c>
    </row>
    <row r="18" spans="1:14" ht="12.75">
      <c r="A18" s="26">
        <v>10</v>
      </c>
      <c r="B18" s="42" t="s">
        <v>85</v>
      </c>
      <c r="C18" s="42" t="s">
        <v>69</v>
      </c>
      <c r="D18" s="42" t="s">
        <v>86</v>
      </c>
      <c r="E18" s="42" t="s">
        <v>65</v>
      </c>
      <c r="F18" s="42" t="s">
        <v>71</v>
      </c>
      <c r="G18" s="27">
        <v>2</v>
      </c>
      <c r="H18" s="27">
        <v>2</v>
      </c>
      <c r="I18" s="28">
        <v>47.21</v>
      </c>
      <c r="J18" s="29">
        <f>IF(G18=3,"DIS",IF(G18&lt;=2,G18*5+H18*5))</f>
        <v>20</v>
      </c>
      <c r="K18" s="30">
        <f>IF(J18="DIS","DIS",IF(I18&gt;$H$5,"DIS",IF(I18&gt;$H$4,I18-$H$4,0)))</f>
        <v>0</v>
      </c>
      <c r="L18" s="30">
        <f>IF(K18="DIS","DIS",IF(J18="DIS","DIS",J18+K18))</f>
        <v>20</v>
      </c>
      <c r="M18" s="31" t="str">
        <f>IF(L18&lt;=5.99,"V",IF(L18&lt;=15.99,"VD",IF(L18&lt;=25.99,"D",IF(L18&gt;=26,"BO",IF(L18="DIS","DIS",0)))))</f>
        <v>D</v>
      </c>
      <c r="N18" s="32">
        <f>IF(L18="DIS",0,$H$3/I18)</f>
        <v>3.495022241050625</v>
      </c>
    </row>
    <row r="19" spans="1:14" ht="12.75">
      <c r="A19" s="26">
        <v>11</v>
      </c>
      <c r="B19" s="42" t="s">
        <v>85</v>
      </c>
      <c r="C19" s="42" t="s">
        <v>122</v>
      </c>
      <c r="D19" s="42" t="s">
        <v>123</v>
      </c>
      <c r="E19" s="42" t="s">
        <v>124</v>
      </c>
      <c r="F19" s="42" t="s">
        <v>58</v>
      </c>
      <c r="G19" s="27">
        <v>1</v>
      </c>
      <c r="H19" s="27">
        <v>3</v>
      </c>
      <c r="I19" s="28">
        <v>50.06</v>
      </c>
      <c r="J19" s="29">
        <f>IF(G19=3,"DIS",IF(G19&lt;=2,G19*5+H19*5))</f>
        <v>20</v>
      </c>
      <c r="K19" s="30">
        <f>IF(J19="DIS","DIS",IF(I19&gt;$H$5,"DIS",IF(I19&gt;$H$4,I19-$H$4,0)))</f>
        <v>0</v>
      </c>
      <c r="L19" s="30">
        <f>IF(K19="DIS","DIS",IF(J19="DIS","DIS",J19+K19))</f>
        <v>20</v>
      </c>
      <c r="M19" s="31" t="str">
        <f>IF(L19&lt;=5.99,"V",IF(L19&lt;=15.99,"VD",IF(L19&lt;=25.99,"D",IF(L19&gt;=26,"BO",IF(L19="DIS","DIS",0)))))</f>
        <v>D</v>
      </c>
      <c r="N19" s="32">
        <f>IF(L19="DIS",0,$H$3/I19)</f>
        <v>3.2960447463044344</v>
      </c>
    </row>
    <row r="20" spans="1:14" ht="12.75">
      <c r="A20" s="26">
        <v>12</v>
      </c>
      <c r="B20" s="42" t="s">
        <v>85</v>
      </c>
      <c r="C20" s="42" t="s">
        <v>87</v>
      </c>
      <c r="D20" s="42" t="s">
        <v>88</v>
      </c>
      <c r="E20" s="42" t="s">
        <v>89</v>
      </c>
      <c r="F20" s="42" t="s">
        <v>90</v>
      </c>
      <c r="G20" s="27">
        <v>2</v>
      </c>
      <c r="H20" s="27">
        <v>2</v>
      </c>
      <c r="I20" s="28">
        <v>51.34</v>
      </c>
      <c r="J20" s="29">
        <f>IF(G20=3,"DIS",IF(G20&lt;=2,G20*5+H20*5))</f>
        <v>20</v>
      </c>
      <c r="K20" s="30">
        <f>IF(J20="DIS","DIS",IF(I20&gt;$H$5,"DIS",IF(I20&gt;$H$4,I20-$H$4,0)))</f>
        <v>0</v>
      </c>
      <c r="L20" s="30">
        <f>IF(K20="DIS","DIS",IF(J20="DIS","DIS",J20+K20))</f>
        <v>20</v>
      </c>
      <c r="M20" s="31" t="str">
        <f>IF(L20&lt;=5.99,"V",IF(L20&lt;=15.99,"VD",IF(L20&lt;=25.99,"D",IF(L20&gt;=26,"BO",IF(L20="DIS","DIS",0)))))</f>
        <v>D</v>
      </c>
      <c r="N20" s="32">
        <f>IF(L20="DIS",0,$H$3/I20)</f>
        <v>3.2138683287884686</v>
      </c>
    </row>
    <row r="21" spans="1:14" ht="12.75">
      <c r="A21" s="26">
        <v>13</v>
      </c>
      <c r="B21" s="42" t="s">
        <v>85</v>
      </c>
      <c r="C21" s="42" t="s">
        <v>102</v>
      </c>
      <c r="D21" s="42" t="s">
        <v>103</v>
      </c>
      <c r="E21" s="42" t="s">
        <v>57</v>
      </c>
      <c r="F21" s="42" t="s">
        <v>68</v>
      </c>
      <c r="G21" s="27"/>
      <c r="H21" s="27"/>
      <c r="I21" s="28"/>
      <c r="J21" s="29" t="s">
        <v>83</v>
      </c>
      <c r="K21" s="30" t="str">
        <f>IF(J21="DIS","DIS",IF(I21&gt;$H$5,"DIS",IF(I21&gt;$H$4,I21-$H$4,0)))</f>
        <v>DIS</v>
      </c>
      <c r="L21" s="30" t="str">
        <f>IF(K21="DIS","DIS",IF(J21="DIS","DIS",J21+K21))</f>
        <v>DIS</v>
      </c>
      <c r="M21" s="31" t="str">
        <f>IF(L21&lt;=5.99,"V",IF(L21&lt;=15.99,"VD",IF(L21&lt;=25.99,"D",IF(L21&gt;=26,"BO",IF(L21="DIS","DIS",0)))))</f>
        <v>BO</v>
      </c>
      <c r="N21" s="32">
        <f>IF(L21="DIS",0,$H$3/I21)</f>
        <v>0</v>
      </c>
    </row>
    <row r="22" spans="1:14" ht="12.75">
      <c r="A22" s="26">
        <v>14</v>
      </c>
      <c r="B22" s="42" t="s">
        <v>85</v>
      </c>
      <c r="C22" s="42" t="s">
        <v>109</v>
      </c>
      <c r="D22" s="42" t="s">
        <v>110</v>
      </c>
      <c r="E22" s="42" t="s">
        <v>111</v>
      </c>
      <c r="F22" s="42" t="s">
        <v>101</v>
      </c>
      <c r="G22" s="27"/>
      <c r="H22" s="27"/>
      <c r="I22" s="28"/>
      <c r="J22" s="29" t="s">
        <v>83</v>
      </c>
      <c r="K22" s="30" t="str">
        <f>IF(J22="DIS","DIS",IF(I22&gt;$H$5,"DIS",IF(I22&gt;$H$4,I22-$H$4,0)))</f>
        <v>DIS</v>
      </c>
      <c r="L22" s="30" t="str">
        <f>IF(K22="DIS","DIS",IF(J22="DIS","DIS",J22+K22))</f>
        <v>DIS</v>
      </c>
      <c r="M22" s="31" t="str">
        <f>IF(L22&lt;=5.99,"V",IF(L22&lt;=15.99,"VD",IF(L22&lt;=25.99,"D",IF(L22&gt;=26,"BO",IF(L22="DIS","DIS",0)))))</f>
        <v>BO</v>
      </c>
      <c r="N22" s="32">
        <f>IF(L22="DIS",0,$H$3/I22)</f>
        <v>0</v>
      </c>
    </row>
    <row r="23" spans="1:14" ht="12.75">
      <c r="A23" s="26">
        <v>15</v>
      </c>
      <c r="B23" s="43" t="s">
        <v>85</v>
      </c>
      <c r="C23" s="43" t="s">
        <v>112</v>
      </c>
      <c r="D23" s="43" t="s">
        <v>113</v>
      </c>
      <c r="E23" s="43" t="s">
        <v>114</v>
      </c>
      <c r="F23" s="43" t="s">
        <v>115</v>
      </c>
      <c r="G23" s="27"/>
      <c r="H23" s="27"/>
      <c r="I23" s="28"/>
      <c r="J23" s="29" t="s">
        <v>83</v>
      </c>
      <c r="K23" s="30" t="str">
        <f>IF(J23="DIS","DIS",IF(I23&gt;$H$5,"DIS",IF(I23&gt;$H$4,I23-$H$4,0)))</f>
        <v>DIS</v>
      </c>
      <c r="L23" s="30" t="str">
        <f>IF(K23="DIS","DIS",IF(J23="DIS","DIS",J23+K23))</f>
        <v>DIS</v>
      </c>
      <c r="M23" s="31" t="str">
        <f>IF(L23&lt;=5.99,"V",IF(L23&lt;=15.99,"VD",IF(L23&lt;=25.99,"D",IF(L23&gt;=26,"BO",IF(L23="DIS","DIS",0)))))</f>
        <v>BO</v>
      </c>
      <c r="N23" s="32">
        <f>IF(L23="DIS",0,$H$3/I23)</f>
        <v>0</v>
      </c>
    </row>
    <row r="24" spans="2:7" ht="12.75">
      <c r="B24" s="19"/>
      <c r="C24" s="7"/>
      <c r="D24" s="7"/>
      <c r="E24" s="7"/>
      <c r="F24" s="7"/>
      <c r="G24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29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19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165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53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165/53</f>
        <v>3.1132075471698113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4" t="s">
        <v>128</v>
      </c>
      <c r="C9" s="44" t="s">
        <v>138</v>
      </c>
      <c r="D9" s="44" t="s">
        <v>139</v>
      </c>
      <c r="E9" s="44" t="s">
        <v>140</v>
      </c>
      <c r="F9" s="44" t="s">
        <v>141</v>
      </c>
      <c r="G9" s="33"/>
      <c r="H9" s="33">
        <v>1</v>
      </c>
      <c r="I9" s="34">
        <v>36.84</v>
      </c>
      <c r="J9" s="10">
        <f>IF(G9=3,"DIS",IF(G9&lt;=2,G9*5+H9*5))</f>
        <v>5</v>
      </c>
      <c r="K9" s="11">
        <f>IF(J9="DIS","DIS",IF(I9&gt;$H$5,"DIS",IF(I9&gt;$H$4,I9-$H$4,0)))</f>
        <v>0</v>
      </c>
      <c r="L9" s="11">
        <f>IF(K9="DIS","DIS",IF(J9="DIS","DIS",J9+K9))</f>
        <v>5</v>
      </c>
      <c r="M9" s="35" t="str">
        <f>IF(L9&lt;=5.99,"V",IF(L9&lt;=15.99,"VD",IF(L9&lt;=25.99,"D",IF(L9&gt;=26,"BO",IF(L9="DIS","DIS",0)))))</f>
        <v>V</v>
      </c>
      <c r="N9" s="12">
        <f>IF(L9="DIS",0,$H$3/I9)</f>
        <v>4.478827361563518</v>
      </c>
    </row>
    <row r="10" spans="1:14" ht="12.75">
      <c r="A10" s="26">
        <v>2</v>
      </c>
      <c r="B10" s="42" t="s">
        <v>128</v>
      </c>
      <c r="C10" s="42" t="s">
        <v>112</v>
      </c>
      <c r="D10" s="42" t="s">
        <v>133</v>
      </c>
      <c r="E10" s="42" t="s">
        <v>134</v>
      </c>
      <c r="F10" s="42" t="s">
        <v>115</v>
      </c>
      <c r="G10" s="27"/>
      <c r="H10" s="27">
        <v>1</v>
      </c>
      <c r="I10" s="28">
        <v>42.81</v>
      </c>
      <c r="J10" s="29">
        <f>IF(G10=3,"DIS",IF(G10&lt;=2,G10*5+H10*5))</f>
        <v>5</v>
      </c>
      <c r="K10" s="30">
        <f>IF(J10="DIS","DIS",IF(I10&gt;$H$5,"DIS",IF(I10&gt;$H$4,I10-$H$4,0)))</f>
        <v>0</v>
      </c>
      <c r="L10" s="30">
        <f>IF(K10="DIS","DIS",IF(J10="DIS","DIS",J10+K10))</f>
        <v>5</v>
      </c>
      <c r="M10" s="31" t="str">
        <f>IF(L10&lt;=5.99,"V",IF(L10&lt;=15.99,"VD",IF(L10&lt;=25.99,"D",IF(L10&gt;=26,"BO",IF(L10="DIS","DIS",0)))))</f>
        <v>V</v>
      </c>
      <c r="N10" s="32">
        <f>IF(L10="DIS",0,$H$3/I10)</f>
        <v>3.854239663629993</v>
      </c>
    </row>
    <row r="11" spans="1:14" ht="12.75">
      <c r="A11" s="26">
        <v>3</v>
      </c>
      <c r="B11" s="42" t="s">
        <v>128</v>
      </c>
      <c r="C11" s="42" t="s">
        <v>63</v>
      </c>
      <c r="D11" s="42" t="s">
        <v>129</v>
      </c>
      <c r="E11" s="42" t="s">
        <v>65</v>
      </c>
      <c r="F11" s="42" t="s">
        <v>58</v>
      </c>
      <c r="G11" s="27"/>
      <c r="H11" s="27"/>
      <c r="I11" s="28"/>
      <c r="J11" s="29" t="s">
        <v>83</v>
      </c>
      <c r="K11" s="30" t="str">
        <f>IF(J11="DIS","DIS",IF(I11&gt;$H$5,"DIS",IF(I11&gt;$H$4,I11-$H$4,0)))</f>
        <v>DIS</v>
      </c>
      <c r="L11" s="30" t="str">
        <f>IF(K11="DIS","DIS",IF(J11="DIS","DIS",J11+K11))</f>
        <v>DIS</v>
      </c>
      <c r="M11" s="31" t="str">
        <f>IF(L11&lt;=5.99,"V",IF(L11&lt;=15.99,"VD",IF(L11&lt;=25.99,"D",IF(L11&gt;=26,"BO",IF(L11="DIS","DIS",0)))))</f>
        <v>BO</v>
      </c>
      <c r="N11" s="32">
        <f>IF(L11="DIS",0,$H$3/I11)</f>
        <v>0</v>
      </c>
    </row>
    <row r="12" spans="1:14" ht="12.75">
      <c r="A12" s="26">
        <v>4</v>
      </c>
      <c r="B12" s="42" t="s">
        <v>128</v>
      </c>
      <c r="C12" s="42" t="s">
        <v>130</v>
      </c>
      <c r="D12" s="42" t="s">
        <v>131</v>
      </c>
      <c r="E12" s="42" t="s">
        <v>132</v>
      </c>
      <c r="F12" s="42"/>
      <c r="G12" s="27"/>
      <c r="H12" s="27"/>
      <c r="I12" s="28"/>
      <c r="J12" s="29" t="s">
        <v>83</v>
      </c>
      <c r="K12" s="30" t="str">
        <f>IF(J12="DIS","DIS",IF(I12&gt;$H$5,"DIS",IF(I12&gt;$H$4,I12-$H$4,0)))</f>
        <v>DIS</v>
      </c>
      <c r="L12" s="30" t="str">
        <f>IF(K12="DIS","DIS",IF(J12="DIS","DIS",J12+K12))</f>
        <v>DIS</v>
      </c>
      <c r="M12" s="31" t="str">
        <f>IF(L12&lt;=5.99,"V",IF(L12&lt;=15.99,"VD",IF(L12&lt;=25.99,"D",IF(L12&gt;=26,"BO",IF(L12="DIS","DIS",0)))))</f>
        <v>BO</v>
      </c>
      <c r="N12" s="32">
        <f>IF(L12="DIS",0,$H$3/I12)</f>
        <v>0</v>
      </c>
    </row>
    <row r="13" spans="1:14" ht="12.75">
      <c r="A13" s="26">
        <v>5</v>
      </c>
      <c r="B13" s="42" t="s">
        <v>128</v>
      </c>
      <c r="C13" s="42" t="s">
        <v>135</v>
      </c>
      <c r="D13" s="42" t="s">
        <v>136</v>
      </c>
      <c r="E13" s="42" t="s">
        <v>57</v>
      </c>
      <c r="F13" s="42" t="s">
        <v>137</v>
      </c>
      <c r="G13" s="27"/>
      <c r="H13" s="27"/>
      <c r="I13" s="28"/>
      <c r="J13" s="29" t="s">
        <v>83</v>
      </c>
      <c r="K13" s="30" t="str">
        <f>IF(J13="DIS","DIS",IF(I13&gt;$H$5,"DIS",IF(I13&gt;$H$4,I13-$H$4,0)))</f>
        <v>DIS</v>
      </c>
      <c r="L13" s="30" t="str">
        <f>IF(K13="DIS","DIS",IF(J13="DIS","DIS",J13+K13))</f>
        <v>DIS</v>
      </c>
      <c r="M13" s="31" t="str">
        <f>IF(L13&lt;=5.99,"V",IF(L13&lt;=15.99,"VD",IF(L13&lt;=25.99,"D",IF(L13&gt;=26,"BO",IF(L13="DIS","DIS",0)))))</f>
        <v>BO</v>
      </c>
      <c r="N13" s="32">
        <f>IF(L13="DIS",0,$H$3/I13)</f>
        <v>0</v>
      </c>
    </row>
    <row r="14" spans="1:14" ht="13.5" thickBot="1">
      <c r="A14" s="26">
        <v>6</v>
      </c>
      <c r="B14" s="45" t="s">
        <v>128</v>
      </c>
      <c r="C14" s="45" t="s">
        <v>142</v>
      </c>
      <c r="D14" s="45" t="s">
        <v>143</v>
      </c>
      <c r="E14" s="45" t="s">
        <v>140</v>
      </c>
      <c r="F14" s="45" t="s">
        <v>101</v>
      </c>
      <c r="G14" s="27"/>
      <c r="H14" s="27"/>
      <c r="I14" s="28"/>
      <c r="J14" s="29" t="s">
        <v>83</v>
      </c>
      <c r="K14" s="30" t="str">
        <f>IF(J14="DIS","DIS",IF(I14&gt;$H$5,"DIS",IF(I14&gt;$H$4,I14-$H$4,0)))</f>
        <v>DIS</v>
      </c>
      <c r="L14" s="30" t="str">
        <f>IF(K14="DIS","DIS",IF(J14="DIS","DIS",J14+K14))</f>
        <v>DIS</v>
      </c>
      <c r="M14" s="31" t="str">
        <f>IF(L14&lt;=5.99,"V",IF(L14&lt;=15.99,"VD",IF(L14&lt;=25.99,"D",IF(L14&gt;=26,"BO",IF(L14="DIS","DIS",0)))))</f>
        <v>BO</v>
      </c>
      <c r="N14" s="32">
        <f>IF(L14="DIS",0,$H$3/I14)</f>
        <v>0</v>
      </c>
    </row>
    <row r="15" spans="1:15" ht="13.5" thickTop="1">
      <c r="A15" s="18"/>
      <c r="B15" s="19"/>
      <c r="C15" s="7"/>
      <c r="D15" s="7"/>
      <c r="E15" s="7"/>
      <c r="F15" s="7"/>
      <c r="G15" s="18"/>
      <c r="H15" s="18"/>
      <c r="I15" s="18"/>
      <c r="J15" s="18"/>
      <c r="K15" s="18"/>
      <c r="L15" s="18"/>
      <c r="M15" s="18"/>
      <c r="N15" s="18"/>
      <c r="O15" s="18"/>
    </row>
    <row r="16" spans="2:7" ht="12.75">
      <c r="B16" s="19"/>
      <c r="C16" s="7"/>
      <c r="D16" s="7"/>
      <c r="E16" s="7"/>
      <c r="F16" s="7"/>
      <c r="G16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24</v>
      </c>
      <c r="D1" s="3" t="s">
        <v>30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19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84</v>
      </c>
      <c r="E3" s="14"/>
      <c r="F3" s="1" t="s">
        <v>2</v>
      </c>
      <c r="G3" s="15"/>
      <c r="H3" s="16">
        <v>165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1" t="s">
        <v>34</v>
      </c>
      <c r="E4" s="15"/>
      <c r="F4" s="1" t="s">
        <v>5</v>
      </c>
      <c r="G4" s="15"/>
      <c r="H4" s="17">
        <v>53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90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165/53</f>
        <v>3.1132075471698113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t="s">
        <v>144</v>
      </c>
      <c r="C9" t="s">
        <v>157</v>
      </c>
      <c r="D9" t="s">
        <v>158</v>
      </c>
      <c r="E9" t="s">
        <v>159</v>
      </c>
      <c r="G9" s="33">
        <v>1</v>
      </c>
      <c r="H9" s="33"/>
      <c r="I9" s="34">
        <v>46.93</v>
      </c>
      <c r="J9" s="10">
        <f>IF(G9=3,"DIS",IF(G9&lt;=2,G9*5+H9*5))</f>
        <v>5</v>
      </c>
      <c r="K9" s="11">
        <f>IF(J9="DIS","DIS",IF(I9&gt;$H$5,"DIS",IF(I9&gt;$H$4,I9-$H$4,0)))</f>
        <v>0</v>
      </c>
      <c r="L9" s="11">
        <f>IF(K9="DIS","DIS",IF(J9="DIS","DIS",J9+K9))</f>
        <v>5</v>
      </c>
      <c r="M9" s="35" t="str">
        <f>IF(L9&lt;=5.99,"V",IF(L9&lt;=15.99,"VD",IF(L9&lt;=25.99,"D",IF(L9&gt;=26,"BO",IF(L9="DIS","DIS",0)))))</f>
        <v>V</v>
      </c>
      <c r="N9" s="12">
        <f>IF(L9="DIS",0,$H$3/I9)</f>
        <v>3.515874707010441</v>
      </c>
    </row>
    <row r="10" spans="1:14" ht="12.75">
      <c r="A10" s="26">
        <v>2</v>
      </c>
      <c r="B10" t="s">
        <v>144</v>
      </c>
      <c r="C10" t="s">
        <v>164</v>
      </c>
      <c r="D10" t="s">
        <v>165</v>
      </c>
      <c r="E10" t="s">
        <v>166</v>
      </c>
      <c r="F10" t="s">
        <v>58</v>
      </c>
      <c r="G10" s="27">
        <v>1</v>
      </c>
      <c r="H10" s="27"/>
      <c r="I10" s="28">
        <v>49.12</v>
      </c>
      <c r="J10" s="29">
        <f>IF(G10=3,"DIS",IF(G10&lt;=2,G10*5+H10*5))</f>
        <v>5</v>
      </c>
      <c r="K10" s="30">
        <f>IF(J10="DIS","DIS",IF(I10&gt;$H$5,"DIS",IF(I10&gt;$H$4,I10-$H$4,0)))</f>
        <v>0</v>
      </c>
      <c r="L10" s="30">
        <f>IF(K10="DIS","DIS",IF(J10="DIS","DIS",J10+K10))</f>
        <v>5</v>
      </c>
      <c r="M10" s="31" t="str">
        <f>IF(L10&lt;=5.99,"V",IF(L10&lt;=15.99,"VD",IF(L10&lt;=25.99,"D",IF(L10&gt;=26,"BO",IF(L10="DIS","DIS",0)))))</f>
        <v>V</v>
      </c>
      <c r="N10" s="32">
        <f>IF(L10="DIS",0,$H$3/I10)</f>
        <v>3.3591205211726387</v>
      </c>
    </row>
    <row r="11" spans="1:14" ht="12.75">
      <c r="A11" s="26">
        <v>3</v>
      </c>
      <c r="B11" t="s">
        <v>144</v>
      </c>
      <c r="C11" t="s">
        <v>160</v>
      </c>
      <c r="D11" t="s">
        <v>161</v>
      </c>
      <c r="E11" t="s">
        <v>75</v>
      </c>
      <c r="G11" s="27">
        <v>1</v>
      </c>
      <c r="H11" s="27">
        <v>2</v>
      </c>
      <c r="I11" s="28">
        <v>36.4</v>
      </c>
      <c r="J11" s="29">
        <f>IF(G11=3,"DIS",IF(G11&lt;=2,G11*5+H11*5))</f>
        <v>15</v>
      </c>
      <c r="K11" s="30">
        <f>IF(J11="DIS","DIS",IF(I11&gt;$H$5,"DIS",IF(I11&gt;$H$4,I11-$H$4,0)))</f>
        <v>0</v>
      </c>
      <c r="L11" s="30">
        <f>IF(K11="DIS","DIS",IF(J11="DIS","DIS",J11+K11))</f>
        <v>15</v>
      </c>
      <c r="M11" s="31" t="str">
        <f>IF(L11&lt;=5.99,"V",IF(L11&lt;=15.99,"VD",IF(L11&lt;=25.99,"D",IF(L11&gt;=26,"BO",IF(L11="DIS","DIS",0)))))</f>
        <v>VD</v>
      </c>
      <c r="N11" s="32">
        <f>IF(L11="DIS",0,$H$3/I11)</f>
        <v>4.532967032967033</v>
      </c>
    </row>
    <row r="12" spans="1:14" ht="12.75">
      <c r="A12" s="26">
        <v>4</v>
      </c>
      <c r="B12" t="s">
        <v>144</v>
      </c>
      <c r="C12" t="s">
        <v>145</v>
      </c>
      <c r="D12" t="s">
        <v>146</v>
      </c>
      <c r="E12" t="s">
        <v>75</v>
      </c>
      <c r="F12" t="s">
        <v>147</v>
      </c>
      <c r="G12" s="27">
        <v>1</v>
      </c>
      <c r="H12" s="27">
        <v>2</v>
      </c>
      <c r="I12" s="28">
        <v>37.09</v>
      </c>
      <c r="J12" s="29">
        <f>IF(G12=3,"DIS",IF(G12&lt;=2,G12*5+H12*5))</f>
        <v>15</v>
      </c>
      <c r="K12" s="30">
        <f>IF(J12="DIS","DIS",IF(I12&gt;$H$5,"DIS",IF(I12&gt;$H$4,I12-$H$4,0)))</f>
        <v>0</v>
      </c>
      <c r="L12" s="30">
        <f>IF(K12="DIS","DIS",IF(J12="DIS","DIS",J12+K12))</f>
        <v>15</v>
      </c>
      <c r="M12" s="31" t="str">
        <f>IF(L12&lt;=5.99,"V",IF(L12&lt;=15.99,"VD",IF(L12&lt;=25.99,"D",IF(L12&gt;=26,"BO",IF(L12="DIS","DIS",0)))))</f>
        <v>VD</v>
      </c>
      <c r="N12" s="32">
        <f>IF(L12="DIS",0,$H$3/I12)</f>
        <v>4.44863844702076</v>
      </c>
    </row>
    <row r="13" spans="1:14" ht="12.75">
      <c r="A13" s="26">
        <v>5</v>
      </c>
      <c r="B13" t="s">
        <v>144</v>
      </c>
      <c r="C13" t="s">
        <v>145</v>
      </c>
      <c r="D13" t="s">
        <v>167</v>
      </c>
      <c r="E13" t="s">
        <v>75</v>
      </c>
      <c r="F13" t="s">
        <v>147</v>
      </c>
      <c r="G13" s="27"/>
      <c r="H13" s="27">
        <v>6</v>
      </c>
      <c r="I13" s="28">
        <v>33.06</v>
      </c>
      <c r="J13" s="29">
        <f>IF(G13=3,"DIS",IF(G13&lt;=2,G13*5+H13*5))</f>
        <v>30</v>
      </c>
      <c r="K13" s="30">
        <f>IF(J13="DIS","DIS",IF(I13&gt;$H$5,"DIS",IF(I13&gt;$H$4,I13-$H$4,0)))</f>
        <v>0</v>
      </c>
      <c r="L13" s="30">
        <f>IF(K13="DIS","DIS",IF(J13="DIS","DIS",J13+K13))</f>
        <v>30</v>
      </c>
      <c r="M13" s="31" t="str">
        <f>IF(L13&lt;=5.99,"V",IF(L13&lt;=15.99,"VD",IF(L13&lt;=25.99,"D",IF(L13&gt;=26,"BO",IF(L13="DIS","DIS",0)))))</f>
        <v>BO</v>
      </c>
      <c r="N13" s="32">
        <f>IF(L13="DIS",0,$H$3/I13)</f>
        <v>4.99092558983666</v>
      </c>
    </row>
    <row r="14" spans="1:14" ht="12.75">
      <c r="A14" s="26">
        <v>6</v>
      </c>
      <c r="B14" t="s">
        <v>144</v>
      </c>
      <c r="C14" t="s">
        <v>148</v>
      </c>
      <c r="D14" t="s">
        <v>149</v>
      </c>
      <c r="E14" t="s">
        <v>150</v>
      </c>
      <c r="F14" t="s">
        <v>58</v>
      </c>
      <c r="G14" s="27"/>
      <c r="H14" s="27"/>
      <c r="I14" s="28"/>
      <c r="J14" s="29" t="s">
        <v>83</v>
      </c>
      <c r="K14" s="30" t="str">
        <f>IF(J14="DIS","DIS",IF(I14&gt;$H$5,"DIS",IF(I14&gt;$H$4,I14-$H$4,0)))</f>
        <v>DIS</v>
      </c>
      <c r="L14" s="30" t="str">
        <f>IF(K14="DIS","DIS",IF(J14="DIS","DIS",J14+K14))</f>
        <v>DIS</v>
      </c>
      <c r="M14" s="31" t="str">
        <f>IF(L14&lt;=5.99,"V",IF(L14&lt;=15.99,"VD",IF(L14&lt;=25.99,"D",IF(L14&gt;=26,"BO",IF(L14="DIS","DIS",0)))))</f>
        <v>BO</v>
      </c>
      <c r="N14" s="32">
        <f>IF(L14="DIS",0,$H$3/I14)</f>
        <v>0</v>
      </c>
    </row>
    <row r="15" spans="1:14" ht="12.75">
      <c r="A15" s="26">
        <v>7</v>
      </c>
      <c r="B15" t="s">
        <v>144</v>
      </c>
      <c r="C15" t="s">
        <v>151</v>
      </c>
      <c r="D15" t="s">
        <v>152</v>
      </c>
      <c r="E15" t="s">
        <v>153</v>
      </c>
      <c r="F15" t="s">
        <v>154</v>
      </c>
      <c r="G15" s="27"/>
      <c r="H15" s="27"/>
      <c r="I15" s="28"/>
      <c r="J15" s="29" t="s">
        <v>83</v>
      </c>
      <c r="K15" s="30" t="str">
        <f>IF(J15="DIS","DIS",IF(I15&gt;$H$5,"DIS",IF(I15&gt;$H$4,I15-$H$4,0)))</f>
        <v>DIS</v>
      </c>
      <c r="L15" s="30" t="str">
        <f>IF(K15="DIS","DIS",IF(J15="DIS","DIS",J15+K15))</f>
        <v>DIS</v>
      </c>
      <c r="M15" s="31" t="str">
        <f>IF(L15&lt;=5.99,"V",IF(L15&lt;=15.99,"VD",IF(L15&lt;=25.99,"D",IF(L15&gt;=26,"BO",IF(L15="DIS","DIS",0)))))</f>
        <v>BO</v>
      </c>
      <c r="N15" s="32">
        <f>IF(L15="DIS",0,$H$3/I15)</f>
        <v>0</v>
      </c>
    </row>
    <row r="16" spans="1:14" ht="12.75">
      <c r="A16" s="26">
        <v>8</v>
      </c>
      <c r="B16" t="s">
        <v>144</v>
      </c>
      <c r="C16" t="s">
        <v>155</v>
      </c>
      <c r="D16" t="s">
        <v>156</v>
      </c>
      <c r="E16" t="s">
        <v>75</v>
      </c>
      <c r="G16" s="27"/>
      <c r="H16" s="27"/>
      <c r="I16" s="28"/>
      <c r="J16" s="29" t="s">
        <v>83</v>
      </c>
      <c r="K16" s="30" t="str">
        <f>IF(J16="DIS","DIS",IF(I16&gt;$H$5,"DIS",IF(I16&gt;$H$4,I16-$H$4,0)))</f>
        <v>DIS</v>
      </c>
      <c r="L16" s="30" t="str">
        <f>IF(K16="DIS","DIS",IF(J16="DIS","DIS",J16+K16))</f>
        <v>DIS</v>
      </c>
      <c r="M16" s="31" t="str">
        <f>IF(L16&lt;=5.99,"V",IF(L16&lt;=15.99,"VD",IF(L16&lt;=25.99,"D",IF(L16&gt;=26,"BO",IF(L16="DIS","DIS",0)))))</f>
        <v>BO</v>
      </c>
      <c r="N16" s="32">
        <f>IF(L16="DIS",0,$H$3/I16)</f>
        <v>0</v>
      </c>
    </row>
    <row r="17" spans="1:14" ht="12.75">
      <c r="A17" s="26">
        <v>9</v>
      </c>
      <c r="B17" t="s">
        <v>144</v>
      </c>
      <c r="C17" t="s">
        <v>162</v>
      </c>
      <c r="D17" t="s">
        <v>163</v>
      </c>
      <c r="E17" t="s">
        <v>75</v>
      </c>
      <c r="G17" s="33"/>
      <c r="H17" s="33"/>
      <c r="I17" s="34"/>
      <c r="J17" s="10" t="s">
        <v>83</v>
      </c>
      <c r="K17" s="11" t="str">
        <f>IF(J17="DIS","DIS",IF(I17&gt;$H$5,"DIS",IF(I17&gt;$H$4,I17-$H$4,0)))</f>
        <v>DIS</v>
      </c>
      <c r="L17" s="11" t="str">
        <f>IF(K17="DIS","DIS",IF(J17="DIS","DIS",J17+K17))</f>
        <v>DIS</v>
      </c>
      <c r="M17" s="35" t="str">
        <f>IF(L17&lt;=5.99,"V",IF(L17&lt;=15.99,"VD",IF(L17&lt;=25.99,"D",IF(L17&gt;=26,"BO",IF(L17="DIS","DIS",0)))))</f>
        <v>BO</v>
      </c>
      <c r="N17" s="12">
        <f>IF(L17="DIS",0,$H$3/I17)</f>
        <v>0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Z.</dc:creator>
  <cp:keywords/>
  <dc:description/>
  <cp:lastModifiedBy>Julka</cp:lastModifiedBy>
  <cp:lastPrinted>2012-10-21T12:55:13Z</cp:lastPrinted>
  <dcterms:created xsi:type="dcterms:W3CDTF">2003-08-28T11:54:09Z</dcterms:created>
  <dcterms:modified xsi:type="dcterms:W3CDTF">2012-10-21T13:45:00Z</dcterms:modified>
  <cp:category/>
  <cp:version/>
  <cp:contentType/>
  <cp:contentStatus/>
</cp:coreProperties>
</file>